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ramm\tecnico\ANDREA\LAVORI SEDI ATS_BDPA\RENDICONTAZIONE OPERE PUBBLICHE\COSTI E TEMPI OPERE PUBBLICHE 2025\"/>
    </mc:Choice>
  </mc:AlternateContent>
  <bookViews>
    <workbookView xWindow="0" yWindow="0" windowWidth="25200" windowHeight="11985" activeTab="3"/>
  </bookViews>
  <sheets>
    <sheet name="2021" sheetId="5" r:id="rId1"/>
    <sheet name="2022" sheetId="4" r:id="rId2"/>
    <sheet name="2023" sheetId="6" r:id="rId3"/>
    <sheet name="2024-2025" sheetId="7" r:id="rId4"/>
  </sheets>
  <definedNames>
    <definedName name="_xlnm._FilterDatabase" localSheetId="0" hidden="1">'2021'!$A$3:$L$6</definedName>
    <definedName name="_xlnm._FilterDatabase" localSheetId="1" hidden="1">'2022'!$A$3:$M$29</definedName>
    <definedName name="_xlnm._FilterDatabase" localSheetId="2" hidden="1">'2023'!$A$3:$N$26</definedName>
    <definedName name="_xlnm._FilterDatabase" localSheetId="3" hidden="1">'2024-2025'!$A$3:$N$29</definedName>
    <definedName name="_Hlk110505647" localSheetId="3">'2024-2025'!$A$8</definedName>
  </definedNames>
  <calcPr calcId="152511"/>
</workbook>
</file>

<file path=xl/calcChain.xml><?xml version="1.0" encoding="utf-8"?>
<calcChain xmlns="http://schemas.openxmlformats.org/spreadsheetml/2006/main">
  <c r="M4" i="7" l="1"/>
  <c r="K4" i="7" l="1"/>
  <c r="M5" i="7" l="1"/>
  <c r="K5" i="7" l="1"/>
  <c r="M5" i="6" l="1"/>
  <c r="M29" i="7" l="1"/>
  <c r="K29" i="7"/>
  <c r="I29" i="7"/>
  <c r="L17" i="4" l="1"/>
  <c r="J17" i="4" l="1"/>
  <c r="K5" i="5" l="1"/>
  <c r="I5" i="5" l="1"/>
  <c r="M26" i="6" l="1"/>
  <c r="K26" i="6"/>
  <c r="I26" i="6"/>
  <c r="C40" i="4" l="1"/>
  <c r="H4" i="4" l="1"/>
  <c r="J6" i="4" l="1"/>
  <c r="J4" i="4" l="1"/>
  <c r="H29" i="4" l="1"/>
  <c r="J29" i="4"/>
  <c r="L29" i="4" l="1"/>
</calcChain>
</file>

<file path=xl/sharedStrings.xml><?xml version="1.0" encoding="utf-8"?>
<sst xmlns="http://schemas.openxmlformats.org/spreadsheetml/2006/main" count="322" uniqueCount="212">
  <si>
    <t xml:space="preserve">Ordine </t>
  </si>
  <si>
    <t>Fattura</t>
  </si>
  <si>
    <t>Importo Liquidato (iva compresa)</t>
  </si>
  <si>
    <t>Atto di  aggiudicazione</t>
  </si>
  <si>
    <t>INTERVENTI VARI</t>
  </si>
  <si>
    <t>DGR</t>
  </si>
  <si>
    <t>DESCRIZIONE</t>
  </si>
  <si>
    <t>PGR</t>
  </si>
  <si>
    <t>Importo ordine (iva compresa)</t>
  </si>
  <si>
    <t>Importo (iva compresa)</t>
  </si>
  <si>
    <t>Aggiuidicatario</t>
  </si>
  <si>
    <t>CUP</t>
  </si>
  <si>
    <t xml:space="preserve">Selesta Ingegneria Spa - Via Francia 28 -  16149 Genova </t>
  </si>
  <si>
    <t>8003/2021</t>
  </si>
  <si>
    <t>5784235 del 15/10/2020</t>
  </si>
  <si>
    <t>pa0000052/21 del 31/03/2021</t>
  </si>
  <si>
    <t>140692106 del 31/05/2021</t>
  </si>
  <si>
    <r>
      <t xml:space="preserve">Affidamento della fornitura e posa in opera di un sistema di </t>
    </r>
    <r>
      <rPr>
        <b/>
        <sz val="10"/>
        <color theme="1"/>
        <rFont val="Arial"/>
        <family val="2"/>
      </rPr>
      <t>raccolta timbrature</t>
    </r>
    <r>
      <rPr>
        <sz val="10"/>
        <color theme="1"/>
        <rFont val="Arial"/>
        <family val="2"/>
      </rPr>
      <t xml:space="preserve"> e presenze del personale ATS</t>
    </r>
  </si>
  <si>
    <r>
      <t xml:space="preserve">RDO per  </t>
    </r>
    <r>
      <rPr>
        <b/>
        <sz val="11"/>
        <rFont val="Calibri"/>
        <family val="2"/>
        <scheme val="minor"/>
      </rPr>
      <t>Progettazione strutturale, del Piano di Sicurezza e di Coordinamento per i lavori</t>
    </r>
    <r>
      <rPr>
        <sz val="11"/>
        <rFont val="Calibri"/>
        <family val="2"/>
        <scheme val="minor"/>
      </rPr>
      <t xml:space="preserve"> di “Adeguamento alla normativa VV.F ai sensi del D.M. 19 marzo 2015, c/o la sede di </t>
    </r>
    <r>
      <rPr>
        <b/>
        <sz val="11"/>
        <rFont val="Calibri"/>
        <family val="2"/>
        <scheme val="minor"/>
      </rPr>
      <t>Oggiono (LC)</t>
    </r>
    <r>
      <rPr>
        <sz val="11"/>
        <rFont val="Calibri"/>
        <family val="2"/>
        <scheme val="minor"/>
      </rPr>
      <t>, Via I° Maggio n.21/B”, terza fase</t>
    </r>
  </si>
  <si>
    <t xml:space="preserve">Ing. Stefano Pria - Viale Marche 21  20125, Milano  
</t>
  </si>
  <si>
    <t>piano delle opere</t>
  </si>
  <si>
    <t>8004/2021</t>
  </si>
  <si>
    <t>143 del 25/08/2021</t>
  </si>
  <si>
    <t>Carraro Egisto - Via Cisnara 30 - 20812 Limbiate (MB)</t>
  </si>
  <si>
    <r>
      <t>Formnitura e posa in opera di</t>
    </r>
    <r>
      <rPr>
        <b/>
        <sz val="10"/>
        <color theme="1"/>
        <rFont val="Arial"/>
        <family val="2"/>
      </rPr>
      <t xml:space="preserve"> due telai in travi HEA 120 </t>
    </r>
    <r>
      <rPr>
        <sz val="10"/>
        <color theme="1"/>
        <rFont val="Arial"/>
        <family val="2"/>
      </rPr>
      <t xml:space="preserve">per supporto macchine CDZ sede </t>
    </r>
    <r>
      <rPr>
        <b/>
        <sz val="10"/>
        <color theme="1"/>
        <rFont val="Arial"/>
        <family val="2"/>
      </rPr>
      <t>Lecco corso Carlo Alberto</t>
    </r>
  </si>
  <si>
    <t>01/21 del 20/10/2021</t>
  </si>
  <si>
    <t>Siram Spa - Via Anna Maria Mozzoni 12 - 20152 Milano</t>
  </si>
  <si>
    <t>Delibera 420 del 21/06/2021</t>
  </si>
  <si>
    <r>
      <t>Interventi per la r</t>
    </r>
    <r>
      <rPr>
        <b/>
        <sz val="10"/>
        <color theme="1"/>
        <rFont val="Arial"/>
        <family val="2"/>
      </rPr>
      <t>iqualificazione degli impianti</t>
    </r>
    <r>
      <rPr>
        <sz val="10"/>
        <color theme="1"/>
        <rFont val="Arial"/>
        <family val="2"/>
      </rPr>
      <t xml:space="preserve"> di
riscaldamento e condizionamento presso le sedi dell'ATS della Brianza </t>
    </r>
  </si>
  <si>
    <t>8004/8022</t>
  </si>
  <si>
    <t>27 del 21/01/2022</t>
  </si>
  <si>
    <t>694 del 02/02/2022</t>
  </si>
  <si>
    <t>64 del 17/03/2022</t>
  </si>
  <si>
    <t>DGR 3479/2020</t>
  </si>
  <si>
    <t>AL&amp;V , Via Beretta 79 - 20862 Arcore (MB)</t>
  </si>
  <si>
    <t>Calesse Giuseppe,Via Petrarca 6 20851 Lissone (MB)</t>
  </si>
  <si>
    <t>8020/8021</t>
  </si>
  <si>
    <t>65 DEL 18/03/2022</t>
  </si>
  <si>
    <t>66 del 21/03/2022</t>
  </si>
  <si>
    <t>Seberg srl - Via Fermi 52  24035 Curno (BG)</t>
  </si>
  <si>
    <t>Rana sas - Via Trieste 107 - 20812 Limbiate (MB)</t>
  </si>
  <si>
    <t>67 del 24/03/2022</t>
  </si>
  <si>
    <t>Totale</t>
  </si>
  <si>
    <r>
      <t xml:space="preserve">Interventi adeguamento sede di Monza Via Solferino, 16, per </t>
    </r>
    <r>
      <rPr>
        <b/>
        <sz val="10"/>
        <color theme="1"/>
        <rFont val="Arial"/>
        <family val="2"/>
      </rPr>
      <t>trasferimento PSAL di Ornago.</t>
    </r>
  </si>
  <si>
    <r>
      <t xml:space="preserve">Interventi adeguamento sede di Monza Via Solferino, 16, per </t>
    </r>
    <r>
      <rPr>
        <b/>
        <sz val="10"/>
        <color theme="1"/>
        <rFont val="Arial"/>
        <family val="2"/>
      </rPr>
      <t xml:space="preserve">trasferimento PSAL di Ornago. Fornitura  segnaletica </t>
    </r>
  </si>
  <si>
    <r>
      <t xml:space="preserve">Interventi adeguamento sede di Monza Via Solferino, 16, per </t>
    </r>
    <r>
      <rPr>
        <b/>
        <sz val="10"/>
        <color theme="1"/>
        <rFont val="Arial"/>
        <family val="2"/>
      </rPr>
      <t xml:space="preserve">trasferimento PSAL di Ornago.Formazione nuovo bagno </t>
    </r>
  </si>
  <si>
    <r>
      <t xml:space="preserve">Interventi adeguamento sede di Monza Via Solferino, 16, per </t>
    </r>
    <r>
      <rPr>
        <b/>
        <sz val="10"/>
        <color theme="1"/>
        <rFont val="Arial"/>
        <family val="2"/>
      </rPr>
      <t>trasferimento PSAL di Ornago. Lavori di Imbiancatura</t>
    </r>
  </si>
  <si>
    <t>2255 del 18/03/2022</t>
  </si>
  <si>
    <t>1_22 del 23/03/2022</t>
  </si>
  <si>
    <r>
      <t xml:space="preserve">Interventi adeguamento sede di Monza Via Solferino, 16, per </t>
    </r>
    <r>
      <rPr>
        <b/>
        <sz val="10"/>
        <rFont val="Arial"/>
        <family val="2"/>
      </rPr>
      <t>trasferimento PSAL di Ornago. Lavori elettrici</t>
    </r>
  </si>
  <si>
    <t>75 del 20/04/2022</t>
  </si>
  <si>
    <t>177 del 13/04/2022</t>
  </si>
  <si>
    <r>
      <t xml:space="preserve">Interventi adeguamento sede di Monza Via Solferino, 16, per </t>
    </r>
    <r>
      <rPr>
        <b/>
        <sz val="10"/>
        <rFont val="Arial"/>
        <family val="2"/>
      </rPr>
      <t>trasferimento PSAL di Ornago. Lavori fornitura e posa in opera pavimento</t>
    </r>
  </si>
  <si>
    <t>91 del 31/05/2022</t>
  </si>
  <si>
    <t>DGR 4386/2021</t>
  </si>
  <si>
    <t>DGR3479/2020</t>
  </si>
  <si>
    <t>53-FE del 17/05/2022</t>
  </si>
  <si>
    <t>Piano delle opere</t>
  </si>
  <si>
    <t>CRT - via Volta 11 20813 Bovisio Masciago (MB)</t>
  </si>
  <si>
    <r>
      <rPr>
        <sz val="11"/>
        <color rgb="FFFF0000"/>
        <rFont val="Calibri"/>
        <family val="2"/>
        <scheme val="minor"/>
      </rPr>
      <t>piano delle opere</t>
    </r>
    <r>
      <rPr>
        <sz val="11"/>
        <rFont val="Calibri"/>
        <family val="2"/>
        <scheme val="minor"/>
      </rPr>
      <t xml:space="preserve"> / DGR 3479/2020</t>
    </r>
  </si>
  <si>
    <r>
      <t xml:space="preserve">Messa a norma normativa  </t>
    </r>
    <r>
      <rPr>
        <b/>
        <sz val="11"/>
        <rFont val="Calibri"/>
        <family val="2"/>
        <scheme val="minor"/>
      </rPr>
      <t xml:space="preserve">VVF Oggiono </t>
    </r>
    <r>
      <rPr>
        <sz val="11"/>
        <rFont val="Calibri"/>
        <family val="2"/>
        <scheme val="minor"/>
      </rPr>
      <t xml:space="preserve">Via I maggio - III fase - incarico per </t>
    </r>
    <r>
      <rPr>
        <b/>
        <sz val="11"/>
        <rFont val="Calibri"/>
        <family val="2"/>
        <scheme val="minor"/>
      </rPr>
      <t xml:space="preserve">collaudo </t>
    </r>
    <r>
      <rPr>
        <sz val="11"/>
        <rFont val="Calibri"/>
        <family val="2"/>
        <scheme val="minor"/>
      </rPr>
      <t>opere strutturali</t>
    </r>
  </si>
  <si>
    <t>sede</t>
  </si>
  <si>
    <t>varie</t>
  </si>
  <si>
    <t>monza solferino</t>
  </si>
  <si>
    <t>fattura 2_22 del 06/06/2022</t>
  </si>
  <si>
    <t>Oggiono</t>
  </si>
  <si>
    <t>12 del 07/06/2022</t>
  </si>
  <si>
    <t>Desio Via Foscolo</t>
  </si>
  <si>
    <t>LP Impianti srl - Via Aldo Moro5 - 20020 Cogliate (MB)</t>
  </si>
  <si>
    <t>103 del 21/06/2022</t>
  </si>
  <si>
    <t>109 DEL 07/07/2022</t>
  </si>
  <si>
    <r>
      <t xml:space="preserve">Interventi adeguamento sede di Monza Via Solferino, 16, per </t>
    </r>
    <r>
      <rPr>
        <b/>
        <sz val="10"/>
        <color theme="1"/>
        <rFont val="Arial"/>
        <family val="2"/>
      </rPr>
      <t>trasferimento PSAL di Ornago. Lavori di Imbiancatura</t>
    </r>
    <r>
      <rPr>
        <sz val="10"/>
        <color theme="1"/>
        <rFont val="Arial"/>
        <family val="2"/>
      </rPr>
      <t xml:space="preserve"> Ingresso, bagno spogliatoio, uffici </t>
    </r>
  </si>
  <si>
    <r>
      <t xml:space="preserve">Fornitura e posa in opera  3 unità motocondensanti </t>
    </r>
    <r>
      <rPr>
        <b/>
        <sz val="11"/>
        <rFont val="Calibri"/>
        <family val="2"/>
        <scheme val="minor"/>
      </rPr>
      <t>dualsplit</t>
    </r>
    <r>
      <rPr>
        <sz val="11"/>
        <rFont val="Calibri"/>
        <family val="2"/>
        <scheme val="minor"/>
      </rPr>
      <t>, d 1 unità</t>
    </r>
    <r>
      <rPr>
        <b/>
        <sz val="11"/>
        <rFont val="Calibri"/>
        <family val="2"/>
        <scheme val="minor"/>
      </rPr>
      <t xml:space="preserve"> monosplit</t>
    </r>
    <r>
      <rPr>
        <sz val="11"/>
        <rFont val="Calibri"/>
        <family val="2"/>
        <scheme val="minor"/>
      </rPr>
      <t xml:space="preserve"> ad inverter  e 2 unità </t>
    </r>
    <r>
      <rPr>
        <b/>
        <sz val="11"/>
        <rFont val="Calibri"/>
        <family val="2"/>
        <scheme val="minor"/>
      </rPr>
      <t xml:space="preserve">interne </t>
    </r>
    <r>
      <rPr>
        <sz val="11"/>
        <rFont val="Calibri"/>
        <family val="2"/>
        <scheme val="minor"/>
      </rPr>
      <t>marca Daikin sede Desio Via Foscolo</t>
    </r>
  </si>
  <si>
    <t>114 del 15/07/2022</t>
  </si>
  <si>
    <r>
      <t xml:space="preserve">Interventi di  adeguamento sede di Monza Via Solferino, 16 per trasferimento </t>
    </r>
    <r>
      <rPr>
        <b/>
        <sz val="11"/>
        <rFont val="Calibri"/>
        <family val="2"/>
        <scheme val="minor"/>
      </rPr>
      <t>PSAL di Ornago</t>
    </r>
    <r>
      <rPr>
        <sz val="11"/>
        <rFont val="Calibri"/>
        <family val="2"/>
        <scheme val="minor"/>
      </rPr>
      <t xml:space="preserve">:  Installazione </t>
    </r>
    <r>
      <rPr>
        <b/>
        <sz val="11"/>
        <rFont val="Calibri"/>
        <family val="2"/>
        <scheme val="minor"/>
      </rPr>
      <t xml:space="preserve">impianto antintrusione </t>
    </r>
    <r>
      <rPr>
        <sz val="11"/>
        <rFont val="Calibri"/>
        <family val="2"/>
        <scheme val="minor"/>
      </rPr>
      <t>e nuovo condizionatore marca Daikin</t>
    </r>
  </si>
  <si>
    <t>desio via novara</t>
  </si>
  <si>
    <t>Residui</t>
  </si>
  <si>
    <t>115 del 15/07/2022</t>
  </si>
  <si>
    <r>
      <t xml:space="preserve">Fornitura e posa in opera   </t>
    </r>
    <r>
      <rPr>
        <b/>
        <sz val="11"/>
        <color theme="1"/>
        <rFont val="Calibri"/>
        <family val="2"/>
        <scheme val="minor"/>
      </rPr>
      <t>climatizzatore split sede via novara desio</t>
    </r>
    <r>
      <rPr>
        <sz val="11"/>
        <color theme="1"/>
        <rFont val="Calibri"/>
        <family val="2"/>
        <scheme val="minor"/>
      </rPr>
      <t xml:space="preserve"> ambulatorio screening</t>
    </r>
  </si>
  <si>
    <t>89 del 08/07/2022 --           91 del 14/07/2022</t>
  </si>
  <si>
    <t>fatpa 3.22 del 12/07/2022</t>
  </si>
  <si>
    <t>fat. 2022007498 del 22/09/2022</t>
  </si>
  <si>
    <t>fat. 2022007499 del 22/09/2022</t>
  </si>
  <si>
    <t xml:space="preserve">Vanoni Massimiliano  in  Via Vittoria 8, 21040 Sumirago (VA) </t>
  </si>
  <si>
    <t>RDO160374943 del 12.10.2022</t>
  </si>
  <si>
    <r>
      <t>Affidamento diretto, ex art.1 Legge n.120 dell’11/09/2020 e s.m.i, dell’incarico per la redazione della “</t>
    </r>
    <r>
      <rPr>
        <b/>
        <sz val="11"/>
        <rFont val="Calibri"/>
        <family val="2"/>
        <scheme val="minor"/>
      </rPr>
      <t xml:space="preserve">SCIA antincendio </t>
    </r>
    <r>
      <rPr>
        <sz val="11"/>
        <rFont val="Calibri"/>
        <family val="2"/>
        <scheme val="minor"/>
      </rPr>
      <t xml:space="preserve">attività n.68.B - 34.B” e “Asseverazione ai fini della sicurezza antincendio” per i lavori di “Adeguamento alla normativa VV.F ai sensi del D.M. 19 marzo 2015, c/o la sede di Oggiono (LC), Via I° Maggio n.21/B”.   Terza fase </t>
    </r>
  </si>
  <si>
    <r>
      <t xml:space="preserve">Lavori inerenti l’adeguamento alla </t>
    </r>
    <r>
      <rPr>
        <b/>
        <sz val="11"/>
        <rFont val="Calibri"/>
        <family val="2"/>
        <scheme val="minor"/>
      </rPr>
      <t>normativa VV.F.</t>
    </r>
    <r>
      <rPr>
        <sz val="11"/>
        <rFont val="Calibri"/>
        <family val="2"/>
        <scheme val="minor"/>
      </rPr>
      <t xml:space="preserve"> ai sensi del D.M. 19 marzo 2015 della sede di Oggiono (LC), Via I Maggio 21/B, terza fase - </t>
    </r>
    <r>
      <rPr>
        <b/>
        <sz val="11"/>
        <rFont val="Calibri"/>
        <family val="2"/>
        <scheme val="minor"/>
      </rPr>
      <t>opere edili</t>
    </r>
  </si>
  <si>
    <t>Elettrica System - Via Pacinotti 35 20042 Pessano con Bornago  Milano</t>
  </si>
  <si>
    <t>Determina 107 del 15/03/2022</t>
  </si>
  <si>
    <t>E71B19000840002</t>
  </si>
  <si>
    <t>44 del 12/02/2021</t>
  </si>
  <si>
    <t>Piano delle opere /corsello</t>
  </si>
  <si>
    <t>8001/8000</t>
  </si>
  <si>
    <t xml:space="preserve">Piano delle opere </t>
  </si>
  <si>
    <t>Carraro Egisto Pietro Via Cisnara 30 20812 Limbiate (MB)</t>
  </si>
  <si>
    <r>
      <t xml:space="preserve">Lavori inerenti l’adeguamento alla </t>
    </r>
    <r>
      <rPr>
        <b/>
        <sz val="11"/>
        <rFont val="Calibri"/>
        <family val="2"/>
        <scheme val="minor"/>
      </rPr>
      <t>normativa VV.F.</t>
    </r>
    <r>
      <rPr>
        <sz val="11"/>
        <rFont val="Calibri"/>
        <family val="2"/>
        <scheme val="minor"/>
      </rPr>
      <t xml:space="preserve"> ai sensi del D.M. 19 marzo 2015 della sede di Oggiono (LC), Via I Maggio 21/B, terza fase - parapetti scala</t>
    </r>
  </si>
  <si>
    <t>Ordine 20-202-53 del 20/02/2022</t>
  </si>
  <si>
    <r>
      <t xml:space="preserve">2200481 del 30/11/2022   </t>
    </r>
    <r>
      <rPr>
        <sz val="11"/>
        <color rgb="FFFF0000"/>
        <rFont val="Calibri"/>
        <family val="2"/>
        <scheme val="minor"/>
      </rPr>
      <t>2300020  del 23/02/2023</t>
    </r>
  </si>
  <si>
    <r>
      <t xml:space="preserve">160 del 28/11/2022 I sal   </t>
    </r>
    <r>
      <rPr>
        <sz val="11"/>
        <color rgb="FFFF0000"/>
        <rFont val="Calibri"/>
        <family val="2"/>
        <scheme val="minor"/>
      </rPr>
      <t>30 del 09/02/2023  II sal</t>
    </r>
  </si>
  <si>
    <t>8001/2021                                                                                                                8001/2022</t>
  </si>
  <si>
    <t>152 del 21/09/2021        174 del 31/12/2022</t>
  </si>
  <si>
    <t>31 del 01/10/2021  --               4   del 13/01/2023</t>
  </si>
  <si>
    <t>8101 e 8102</t>
  </si>
  <si>
    <t>59 DEL 06/03/2023</t>
  </si>
  <si>
    <t>PIANO OPERE - CORSELLO</t>
  </si>
  <si>
    <t xml:space="preserve">LAVORI SEDE OGGIONO IMPORTI AL 100% </t>
  </si>
  <si>
    <t>FPA1/23 del 28/02/2023</t>
  </si>
  <si>
    <t>Monza Via Solferino</t>
  </si>
  <si>
    <t xml:space="preserve">Lecchi Stefano
Via Schiaparelli 18, 
20831, Seregno  (MB) 
</t>
  </si>
  <si>
    <t>RDO  ID 170448673</t>
  </si>
  <si>
    <r>
      <t xml:space="preserve">RDO per redazione </t>
    </r>
    <r>
      <rPr>
        <b/>
        <sz val="12"/>
        <rFont val="Calibri"/>
        <family val="2"/>
      </rPr>
      <t xml:space="preserve">PSC sede Monza via solferino </t>
    </r>
    <r>
      <rPr>
        <sz val="12"/>
        <rFont val="Calibri"/>
        <family val="2"/>
      </rPr>
      <t>16 e per aggiornamento schede catastali sede Oggiono Via I Maggio</t>
    </r>
  </si>
  <si>
    <t>SNPS - SRPS</t>
  </si>
  <si>
    <t>Fattura 2/35 del 13/04/2023</t>
  </si>
  <si>
    <r>
      <t xml:space="preserve">Redazione </t>
    </r>
    <r>
      <rPr>
        <b/>
        <sz val="10"/>
        <color theme="1"/>
        <rFont val="Arial"/>
        <family val="2"/>
      </rPr>
      <t>progetto preliminare</t>
    </r>
    <r>
      <rPr>
        <sz val="10"/>
        <color theme="1"/>
        <rFont val="Arial"/>
        <family val="2"/>
      </rPr>
      <t xml:space="preserve"> e studio fattibilità tecnica dei lavori di ristrutturazione padiglione 18 P.O. San Gerardo Via Solferino 16 </t>
    </r>
  </si>
  <si>
    <t>Normatempo Italia Corso Unione Sovietica 612 10135 Torino (TO)</t>
  </si>
  <si>
    <t>Ordine 20-2023-70 del 06/04/2023</t>
  </si>
  <si>
    <t>Ordine 20-2023-95 del 12/06/2023</t>
  </si>
  <si>
    <r>
      <t>Attività di</t>
    </r>
    <r>
      <rPr>
        <b/>
        <sz val="10"/>
        <color theme="1"/>
        <rFont val="Arial"/>
        <family val="2"/>
      </rPr>
      <t xml:space="preserve"> verifica dei progetti</t>
    </r>
    <r>
      <rPr>
        <sz val="10"/>
        <color theme="1"/>
        <rFont val="Arial"/>
        <family val="2"/>
      </rPr>
      <t xml:space="preserve">  dei lavori di ristrutturazione padiglione 18 P.O. San Gerardo Via Solferino 16 </t>
    </r>
  </si>
  <si>
    <t>Mythos - Via Trottechien 61 - 11100 Aosta (AO)</t>
  </si>
  <si>
    <t>STE.PA srl, con sede in Via Domenico Fontana, n. 182/A Napoli (NA) C.F./P.I. 07480020630.</t>
  </si>
  <si>
    <r>
      <t>Procedura negoziata per l’</t>
    </r>
    <r>
      <rPr>
        <b/>
        <sz val="10"/>
        <rFont val="Arial"/>
        <family val="2"/>
      </rPr>
      <t>affidamento dei lavori di ristrutturazione</t>
    </r>
    <r>
      <rPr>
        <sz val="10"/>
        <rFont val="Arial"/>
        <family val="2"/>
      </rPr>
      <t xml:space="preserve"> del Padiglione 18 Vittorio Emanuele presso il compendio Immobiliare del P.O. San Gerardo In Via Solferino, 16 a Monza.</t>
    </r>
  </si>
  <si>
    <t>I83C2200064005</t>
  </si>
  <si>
    <r>
      <rPr>
        <b/>
        <sz val="10"/>
        <color theme="1"/>
        <rFont val="Arial"/>
        <family val="2"/>
      </rPr>
      <t>Direzione lavori e coordinamento sicurezza in fase di esecuzione</t>
    </r>
    <r>
      <rPr>
        <sz val="10"/>
        <color theme="1"/>
        <rFont val="Arial"/>
        <family val="2"/>
      </rPr>
      <t xml:space="preserve"> per  ristrutturazione padiglione 18 P.O. San Gerardo Via Solferino 16</t>
    </r>
  </si>
  <si>
    <t>determina 203 del 14/06/2023</t>
  </si>
  <si>
    <t>determina 201 del 13/06/2023</t>
  </si>
  <si>
    <t>Ordine 20-2023-104 del 22/06/2023</t>
  </si>
  <si>
    <t>Fattura 2/58 del 22/06/2023</t>
  </si>
  <si>
    <t>Fattura 45/NI del 19/06/2023</t>
  </si>
  <si>
    <r>
      <t xml:space="preserve">Redazione </t>
    </r>
    <r>
      <rPr>
        <b/>
        <sz val="10"/>
        <color theme="1"/>
        <rFont val="Arial"/>
        <family val="2"/>
      </rPr>
      <t>progetto DEFINITIVO</t>
    </r>
    <r>
      <rPr>
        <sz val="10"/>
        <color theme="1"/>
        <rFont val="Arial"/>
        <family val="2"/>
      </rPr>
      <t xml:space="preserve"> ed </t>
    </r>
    <r>
      <rPr>
        <b/>
        <sz val="10"/>
        <color theme="1"/>
        <rFont val="Arial"/>
        <family val="2"/>
      </rPr>
      <t>ESECUTIVO</t>
    </r>
    <r>
      <rPr>
        <sz val="10"/>
        <color theme="1"/>
        <rFont val="Arial"/>
        <family val="2"/>
      </rPr>
      <t xml:space="preserve">   dei lavori di ristrutturazione padiglione 18 P.O. San Gerardo Via Solferino 16 </t>
    </r>
  </si>
  <si>
    <r>
      <t>Esito indagine di mercato tra più preventivi in ordine all’esecuzione dei lavori per la fornitura e posa in opera</t>
    </r>
    <r>
      <rPr>
        <b/>
        <sz val="10"/>
        <color theme="1"/>
        <rFont val="Century Gothic"/>
        <family val="2"/>
      </rPr>
      <t xml:space="preserve"> di serrande tagliafuoco e di un sistema di pressurizzazione</t>
    </r>
    <r>
      <rPr>
        <sz val="10"/>
        <color theme="1"/>
        <rFont val="Century Gothic"/>
        <family val="2"/>
      </rPr>
      <t xml:space="preserve"> presso la sede di Oggiono in Via I maggio 21/B  a seguito dei  lavori normativa antincedio</t>
    </r>
  </si>
  <si>
    <t>Ordine 110 del 04/07/2023</t>
  </si>
  <si>
    <t>Contratto PEC 54147 del 05/07/2023</t>
  </si>
  <si>
    <t>5/23 del 04/08/2023</t>
  </si>
  <si>
    <t>CIG</t>
  </si>
  <si>
    <t>ZBB3B7A950</t>
  </si>
  <si>
    <t>Z6F3A03FD0</t>
  </si>
  <si>
    <t>Z483BC7056</t>
  </si>
  <si>
    <t>9568243BE6</t>
  </si>
  <si>
    <t>9882980D16</t>
  </si>
  <si>
    <t>Nuove postazioni lavoro e quadro elettrico via Solferino Monza per trasferimento PSAL di Ornago</t>
  </si>
  <si>
    <t>83127244DA</t>
  </si>
  <si>
    <t>Ordine 130 del 05/09/2023</t>
  </si>
  <si>
    <t>DGR 4386,2021</t>
  </si>
  <si>
    <t>Fattura 2023007794 del 15/09/2023</t>
  </si>
  <si>
    <t>n. cespite</t>
  </si>
  <si>
    <t>122723  - 122724</t>
  </si>
  <si>
    <t>122172-122173</t>
  </si>
  <si>
    <t>122222-122223</t>
  </si>
  <si>
    <t>123078 - 123185</t>
  </si>
  <si>
    <t>121966-121967</t>
  </si>
  <si>
    <t>Cespite</t>
  </si>
  <si>
    <t>Fattura 176 del 12/12/2023</t>
  </si>
  <si>
    <t>27 del 30/01/2024</t>
  </si>
  <si>
    <r>
      <t xml:space="preserve">Ordini 20-2023-100 del 19/06/2023 e </t>
    </r>
    <r>
      <rPr>
        <sz val="11"/>
        <color rgb="FFFF0000"/>
        <rFont val="Calibri"/>
        <family val="2"/>
        <scheme val="minor"/>
      </rPr>
      <t>26/2024</t>
    </r>
  </si>
  <si>
    <t>fattura 2/PA del 04/03/2024</t>
  </si>
  <si>
    <r>
      <t xml:space="preserve">Fattura 62/00 del 15/09/2023 - </t>
    </r>
    <r>
      <rPr>
        <sz val="11"/>
        <color rgb="FFFF0000"/>
        <rFont val="Calibri"/>
        <family val="2"/>
        <scheme val="minor"/>
      </rPr>
      <t>fattura 22 del 07/03/2024</t>
    </r>
  </si>
  <si>
    <t>123503 -- 123831</t>
  </si>
  <si>
    <t>Procedura selettiva espletata tramite RDO, sulla piattaforma regionale Sintel, inerente “l’affidamento dei lavori da eseguire c/o la sede di Via Solferino, 16 – 20900 – Monza (MB)” consistenti nella fornitura e posa in opera di impianti di raffrescamento per n.5 uffici del primo piano</t>
  </si>
  <si>
    <t>B68F4FE010</t>
  </si>
  <si>
    <t xml:space="preserve">E52C24000050002 </t>
  </si>
  <si>
    <t xml:space="preserve">LP Impianti SRL , con sede in Via Aldo Moro 5 – 20815 Cogliate (MB), </t>
  </si>
  <si>
    <t>determina 189 del 14/05/2025</t>
  </si>
  <si>
    <t>Ordine 20-2025-81 del 15/05/2025</t>
  </si>
  <si>
    <t>DGR 2457/2024</t>
  </si>
  <si>
    <t xml:space="preserve">CUP PADRE:I83C2200064005 – CUP DERIVATO: D22000440001 </t>
  </si>
  <si>
    <r>
      <t xml:space="preserve">Procedura selettiva espletata tramite RDO, sulla piattaforma regionale Sintel, inerente </t>
    </r>
    <r>
      <rPr>
        <b/>
        <i/>
        <sz val="10"/>
        <color theme="1"/>
        <rFont val="Calibri"/>
        <family val="2"/>
      </rPr>
      <t>“l’affidamento dei lavori da eseguire c/o la sede di Via Novara, 3 – 20832 – Desio (MB)” consistenti nella fornitura e posa in opera di impianti di raffrescamento per n. 4 uffici del piano rialzato</t>
    </r>
    <r>
      <rPr>
        <b/>
        <sz val="10"/>
        <color theme="1"/>
        <rFont val="Calibri"/>
        <family val="2"/>
      </rPr>
      <t>, ai sensi dell’art. 50, comma 1, lett. a) del D.Lgs. n. 36/2023.</t>
    </r>
  </si>
  <si>
    <t>Desio Via Novara</t>
  </si>
  <si>
    <t>B72F94F41D</t>
  </si>
  <si>
    <t>Ordine 20-2025-95 del 25/05/2025</t>
  </si>
  <si>
    <t>determina 249 del 21/06/2025</t>
  </si>
  <si>
    <t>Fattura 59  del 24/06/2025</t>
  </si>
  <si>
    <t>124587 del 07/07/2025</t>
  </si>
  <si>
    <t>Intervento di fornitura e posa di pareti in cartongesso a chiusura degli uffici della S.C. Gestione e Sviluppo Risorse Umane della sede di Monza, Viale Elvezia, 2</t>
  </si>
  <si>
    <t>Monza Viale Elvezia</t>
  </si>
  <si>
    <t xml:space="preserve">B788AB6B96  </t>
  </si>
  <si>
    <t>E52C24000050002</t>
  </si>
  <si>
    <t>Calesse Giuseppe, Via Petrarca 6 – 20851 Lissone  (MB)</t>
  </si>
  <si>
    <t>determina 274 del 11/07/2025</t>
  </si>
  <si>
    <t>Ordine 20-2025-107 del 11/07/2025</t>
  </si>
  <si>
    <r>
      <t>Procedura selettiva espletata tramite RDO,  inerente l’affidamento “</t>
    </r>
    <r>
      <rPr>
        <i/>
        <sz val="11"/>
        <color theme="1"/>
        <rFont val="Times New Roman"/>
        <family val="1"/>
      </rPr>
      <t>dell’</t>
    </r>
    <r>
      <rPr>
        <b/>
        <i/>
        <sz val="11"/>
        <color theme="1"/>
        <rFont val="Times New Roman"/>
        <family val="1"/>
      </rPr>
      <t>incarico professionale</t>
    </r>
    <r>
      <rPr>
        <i/>
        <sz val="11"/>
        <color theme="1"/>
        <rFont val="Times New Roman"/>
        <family val="1"/>
      </rPr>
      <t xml:space="preserve"> relativo al collaudo tecnico amministrativo inerente i lavori di ristrutturazione del padiglione 18 Vittorio Emanuele presso il compendio immobiliare P.O. San Gerardo Via Solferino 16, Monza (MB)”</t>
    </r>
  </si>
  <si>
    <t>B747627C59</t>
  </si>
  <si>
    <t>Cup Master I83C22000064005 – CUP Derivato 22000440001</t>
  </si>
  <si>
    <t>Studio CRT – Ing. Paolo Crotti e Ing. Marco Corti - Via Volta 11 Bovisio Masciago (MB)</t>
  </si>
  <si>
    <t>determina 302 del 28/07/2025</t>
  </si>
  <si>
    <t>Fattura 88 del 26/08/25025</t>
  </si>
  <si>
    <t>I SAL: 124219     II SAL: 124518 24/01/25                     III SAL 124568 del 21/03/2025 IV SAL 124586 del 07/07/2025 V SAL 124734 del 03/09/2025</t>
  </si>
  <si>
    <t>124735 del 03/09/2025</t>
  </si>
  <si>
    <t>B815B29049</t>
  </si>
  <si>
    <t xml:space="preserve">Lavori di messa in sicurezza dell’ intradosso della soletta di porzione del piano primo presso la sede di Via Solferino, 16  a Monza (MB) per formazione nuovi uffici SSD impiantistica -  </t>
  </si>
  <si>
    <t>Usmate Via Roma</t>
  </si>
  <si>
    <t xml:space="preserve"> B833EEF93A</t>
  </si>
  <si>
    <t>Rana SAS Lavori edili Via 8 Marzo snc 20812 Limbiate  (MB)</t>
  </si>
  <si>
    <t>Intervento di manutenzione relativo alla sostituzione di un climatizzatore obsoleto  presso gli uffici siti al primo piano della sede di  via Roma 85,  20865 Usmate Velate  (MB) tramite  la fornitura e posa in opera di una nuova unita’ monosplit ad inverter in pompa di calore -  marca Daikin  -   CIG B815B29049</t>
  </si>
  <si>
    <t xml:space="preserve">Lavori di scavo per posizionamento di tubazione elettrica con fornitura di tre pozzetti di ispezione per rompitratta, fornitura dei tubi  e relativo riempimento del terreno di scavo; fornitura e posa in opera di nicchia per contatori con relativo sportello in lamiera d’acciaio presso la sede di Via Solferino, 16  a Monza (MB) per formazione nuovi uffici SSD impiantistica </t>
  </si>
  <si>
    <t xml:space="preserve">B833EEF93A </t>
  </si>
  <si>
    <t>E52C25000020002</t>
  </si>
  <si>
    <t>Ordine 20-2025-131 del 16/09/2025</t>
  </si>
  <si>
    <t>Determina 356 del 16/09/2025</t>
  </si>
  <si>
    <t>Ordine 20-2025-133 del 16/09/2025</t>
  </si>
  <si>
    <t>Determina 357 del 16/09/2025</t>
  </si>
  <si>
    <t>XII/4221-2025 del 15/04/2025</t>
  </si>
  <si>
    <t>I - 124493                        III - 124569 del 28/03/2025                 IV  - 124699 del 31/07/2025      V - 124759 del 18/09/2025</t>
  </si>
  <si>
    <t>Ordine 20-2025-137 del 18/09/2025</t>
  </si>
  <si>
    <t>Determina 371 del 19/09/2025</t>
  </si>
  <si>
    <t>Fattura 72/FE del 17/09/2025</t>
  </si>
  <si>
    <t>Fattura 99 del 23/09/2025</t>
  </si>
  <si>
    <r>
      <t xml:space="preserve"> al I  - Ordine 20-2024-163        del 05/12/2024                            </t>
    </r>
    <r>
      <rPr>
        <sz val="11"/>
        <color theme="1"/>
        <rFont val="Calibri"/>
        <family val="2"/>
        <scheme val="minor"/>
      </rPr>
      <t xml:space="preserve">al III  - Ordine 20-2025-58 del 18/03/2025                                   al IV  - Ordine 20-2025-108 del 11/07/2025                             al V  - Ordine 20-2025-126 del 01/09/2025  </t>
    </r>
  </si>
  <si>
    <r>
      <t xml:space="preserve">al I  - fattura 156        del 10/12/2024           </t>
    </r>
    <r>
      <rPr>
        <sz val="11"/>
        <color theme="1"/>
        <rFont val="Calibri"/>
        <family val="2"/>
        <scheme val="minor"/>
      </rPr>
      <t>al III - fattura 39        del 20/03/2025         al IV - fattura 131        del 14/07/2025             al V - fattura 181       del 03/09/2025</t>
    </r>
  </si>
  <si>
    <r>
      <t xml:space="preserve">I SAL  - Ordine 20-2024-151 del 18/11/2024 -                               II SAL - Ordine 20-2024-175 del 31/12/2024 -                              </t>
    </r>
    <r>
      <rPr>
        <sz val="11"/>
        <color theme="1"/>
        <rFont val="Calibri"/>
        <family val="2"/>
        <scheme val="minor"/>
      </rPr>
      <t>III SAL - Ordine 20-2025-50 del 10/03/2025                          IV SAL - Ordine 20-2025-94 del 15/06/2025                          V SAL - Ordine 20-2025-122 del 01/08/2025</t>
    </r>
  </si>
  <si>
    <r>
      <t xml:space="preserve">I SAL  - Fattura 16 del 19/11/2024 -                        II SAL - Fattura 23 del 31/12/2224 -                       </t>
    </r>
    <r>
      <rPr>
        <sz val="11"/>
        <color theme="1"/>
        <rFont val="Calibri"/>
        <family val="2"/>
        <scheme val="minor"/>
      </rPr>
      <t>III SAL - Fattura 7 del 11/03/2025               IV SAL - Fattura11 del 26/06/2025               V SAL - Fattura 16 del 25/08/2025</t>
    </r>
  </si>
  <si>
    <t>124871  del 30/09/2025</t>
  </si>
  <si>
    <t>124870 del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</si>
</sst>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B0F0"/>
      <name val="Arial"/>
      <family val="2"/>
    </font>
    <font>
      <sz val="10"/>
      <color rgb="FF00B0F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1"/>
      <color theme="1"/>
      <name val="Times New Roman"/>
      <family val="1"/>
    </font>
    <font>
      <sz val="12"/>
      <name val="Calibri"/>
      <family val="2"/>
    </font>
    <font>
      <b/>
      <sz val="12"/>
      <name val="Calibri"/>
      <family val="2"/>
    </font>
    <font>
      <sz val="10"/>
      <color rgb="FFFF0000"/>
      <name val="Arial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1" xfId="0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0" xfId="0" applyBorder="1"/>
    <xf numFmtId="0" fontId="5" fillId="0" borderId="1" xfId="0" applyFont="1" applyBorder="1" applyAlignment="1">
      <alignment wrapText="1"/>
    </xf>
    <xf numFmtId="0" fontId="0" fillId="3" borderId="0" xfId="0" applyFill="1"/>
    <xf numFmtId="0" fontId="6" fillId="0" borderId="0" xfId="0" applyFont="1" applyAlignment="1">
      <alignment wrapText="1"/>
    </xf>
    <xf numFmtId="4" fontId="0" fillId="0" borderId="1" xfId="0" applyNumberFormat="1" applyBorder="1" applyAlignment="1">
      <alignment wrapText="1"/>
    </xf>
    <xf numFmtId="0" fontId="7" fillId="0" borderId="0" xfId="0" applyFont="1" applyAlignment="1">
      <alignment horizontal="right"/>
    </xf>
    <xf numFmtId="4" fontId="7" fillId="0" borderId="0" xfId="0" applyNumberFormat="1" applyFont="1"/>
    <xf numFmtId="4" fontId="0" fillId="0" borderId="0" xfId="0" applyNumberFormat="1"/>
    <xf numFmtId="4" fontId="0" fillId="0" borderId="1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6" fillId="0" borderId="0" xfId="0" applyFont="1" applyBorder="1" applyAlignment="1">
      <alignment wrapText="1"/>
    </xf>
    <xf numFmtId="49" fontId="8" fillId="0" borderId="0" xfId="0" applyNumberFormat="1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4" fontId="0" fillId="0" borderId="0" xfId="0" applyNumberFormat="1" applyBorder="1"/>
    <xf numFmtId="0" fontId="5" fillId="0" borderId="0" xfId="0" applyFont="1" applyBorder="1"/>
    <xf numFmtId="0" fontId="9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 wrapText="1"/>
    </xf>
    <xf numFmtId="4" fontId="0" fillId="0" borderId="3" xfId="0" applyNumberForma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4" fontId="0" fillId="0" borderId="3" xfId="0" applyNumberForma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0" fontId="11" fillId="0" borderId="5" xfId="0" applyFont="1" applyBorder="1"/>
    <xf numFmtId="0" fontId="0" fillId="0" borderId="5" xfId="0" applyFont="1" applyBorder="1" applyAlignment="1">
      <alignment wrapText="1"/>
    </xf>
    <xf numFmtId="4" fontId="0" fillId="0" borderId="5" xfId="0" applyNumberFormat="1" applyFont="1" applyBorder="1" applyAlignment="1">
      <alignment wrapText="1"/>
    </xf>
    <xf numFmtId="0" fontId="0" fillId="0" borderId="5" xfId="0" applyBorder="1" applyAlignment="1">
      <alignment wrapText="1"/>
    </xf>
    <xf numFmtId="4" fontId="0" fillId="0" borderId="5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0" fontId="11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164" fontId="0" fillId="0" borderId="5" xfId="0" applyNumberForma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12" fillId="0" borderId="1" xfId="0" applyFont="1" applyBorder="1"/>
    <xf numFmtId="164" fontId="0" fillId="0" borderId="0" xfId="0" applyNumberFormat="1" applyBorder="1"/>
    <xf numFmtId="17" fontId="0" fillId="0" borderId="5" xfId="0" applyNumberForma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12" fillId="0" borderId="0" xfId="0" applyFont="1" applyBorder="1"/>
    <xf numFmtId="0" fontId="0" fillId="0" borderId="0" xfId="0" applyBorder="1" applyAlignment="1">
      <alignment vertical="center"/>
    </xf>
    <xf numFmtId="4" fontId="5" fillId="3" borderId="0" xfId="0" applyNumberFormat="1" applyFont="1" applyFill="1" applyBorder="1" applyAlignment="1">
      <alignment vertical="center" wrapText="1"/>
    </xf>
    <xf numFmtId="49" fontId="5" fillId="3" borderId="0" xfId="0" applyNumberFormat="1" applyFont="1" applyFill="1" applyBorder="1" applyAlignment="1">
      <alignment vertical="center" wrapText="1"/>
    </xf>
    <xf numFmtId="4" fontId="0" fillId="0" borderId="0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0" fillId="3" borderId="0" xfId="0" applyFill="1" applyBorder="1"/>
    <xf numFmtId="0" fontId="5" fillId="3" borderId="0" xfId="0" applyFont="1" applyFill="1" applyBorder="1" applyAlignment="1">
      <alignment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6" fillId="3" borderId="1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5" fillId="0" borderId="3" xfId="0" applyFont="1" applyBorder="1" applyAlignment="1">
      <alignment vertical="top" wrapText="1"/>
    </xf>
    <xf numFmtId="4" fontId="5" fillId="0" borderId="1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vertical="center" wrapText="1"/>
    </xf>
    <xf numFmtId="17" fontId="5" fillId="0" borderId="1" xfId="0" applyNumberFormat="1" applyFont="1" applyBorder="1" applyAlignment="1">
      <alignment vertical="center" wrapText="1"/>
    </xf>
    <xf numFmtId="0" fontId="5" fillId="0" borderId="5" xfId="0" applyFont="1" applyBorder="1" applyAlignment="1">
      <alignment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right"/>
    </xf>
    <xf numFmtId="0" fontId="4" fillId="0" borderId="1" xfId="0" applyFont="1" applyBorder="1" applyAlignment="1">
      <alignment vertical="center"/>
    </xf>
    <xf numFmtId="4" fontId="4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4" fontId="9" fillId="0" borderId="0" xfId="0" applyNumberFormat="1" applyFont="1"/>
    <xf numFmtId="0" fontId="8" fillId="3" borderId="4" xfId="0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2" borderId="0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 wrapText="1"/>
    </xf>
    <xf numFmtId="49" fontId="5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9" fillId="0" borderId="1" xfId="0" applyFont="1" applyBorder="1" applyAlignment="1">
      <alignment vertical="center"/>
    </xf>
    <xf numFmtId="0" fontId="4" fillId="2" borderId="0" xfId="0" applyFont="1" applyFill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right" vertical="center" wrapText="1"/>
    </xf>
    <xf numFmtId="0" fontId="12" fillId="0" borderId="5" xfId="0" applyFont="1" applyBorder="1"/>
    <xf numFmtId="164" fontId="5" fillId="0" borderId="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17" fillId="4" borderId="0" xfId="0" applyFont="1" applyFill="1" applyBorder="1" applyAlignment="1">
      <alignment wrapText="1"/>
    </xf>
    <xf numFmtId="0" fontId="0" fillId="0" borderId="0" xfId="0" applyFill="1"/>
    <xf numFmtId="0" fontId="4" fillId="0" borderId="0" xfId="0" applyFont="1" applyFill="1" applyBorder="1" applyAlignment="1">
      <alignment horizontal="right"/>
    </xf>
    <xf numFmtId="4" fontId="0" fillId="0" borderId="0" xfId="0" applyNumberFormat="1" applyFill="1"/>
    <xf numFmtId="0" fontId="0" fillId="0" borderId="0" xfId="0" applyFill="1" applyBorder="1"/>
    <xf numFmtId="4" fontId="9" fillId="0" borderId="0" xfId="0" applyNumberFormat="1" applyFont="1" applyFill="1"/>
    <xf numFmtId="0" fontId="0" fillId="0" borderId="0" xfId="0" applyFill="1" applyAlignment="1">
      <alignment horizontal="right"/>
    </xf>
    <xf numFmtId="0" fontId="4" fillId="0" borderId="1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 applyAlignment="1">
      <alignment horizontal="right"/>
    </xf>
    <xf numFmtId="0" fontId="19" fillId="0" borderId="1" xfId="0" applyFont="1" applyBorder="1" applyAlignment="1">
      <alignment vertical="top" wrapText="1" shrinkToFit="1"/>
    </xf>
    <xf numFmtId="0" fontId="18" fillId="0" borderId="0" xfId="0" applyFont="1" applyAlignment="1">
      <alignment vertical="top" wrapText="1"/>
    </xf>
    <xf numFmtId="0" fontId="21" fillId="3" borderId="4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0" fontId="23" fillId="0" borderId="0" xfId="0" applyFont="1" applyAlignment="1">
      <alignment wrapText="1"/>
    </xf>
    <xf numFmtId="0" fontId="5" fillId="0" borderId="3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/>
    </xf>
    <xf numFmtId="0" fontId="9" fillId="0" borderId="3" xfId="0" applyFont="1" applyBorder="1" applyAlignment="1">
      <alignment horizontal="right" vertical="center"/>
    </xf>
    <xf numFmtId="0" fontId="21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wrapText="1"/>
    </xf>
    <xf numFmtId="3" fontId="0" fillId="0" borderId="1" xfId="0" applyNumberFormat="1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wrapText="1"/>
    </xf>
    <xf numFmtId="49" fontId="2" fillId="2" borderId="2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26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0" fontId="29" fillId="0" borderId="0" xfId="0" applyFont="1"/>
    <xf numFmtId="0" fontId="29" fillId="0" borderId="0" xfId="0" applyFont="1" applyAlignment="1">
      <alignment wrapText="1"/>
    </xf>
    <xf numFmtId="0" fontId="30" fillId="0" borderId="1" xfId="0" applyFont="1" applyBorder="1" applyAlignment="1">
      <alignment vertical="center" wrapText="1"/>
    </xf>
    <xf numFmtId="49" fontId="0" fillId="3" borderId="1" xfId="0" applyNumberFormat="1" applyFont="1" applyFill="1" applyBorder="1" applyAlignment="1">
      <alignment vertical="center" wrapText="1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 wrapText="1"/>
    </xf>
    <xf numFmtId="49" fontId="0" fillId="0" borderId="1" xfId="0" applyNumberFormat="1" applyFont="1" applyBorder="1" applyAlignment="1">
      <alignment vertical="center" wrapText="1"/>
    </xf>
    <xf numFmtId="3" fontId="0" fillId="3" borderId="1" xfId="0" applyNumberForma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15045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6"/>
  <sheetViews>
    <sheetView topLeftCell="L1" workbookViewId="0">
      <selection activeCell="M1" sqref="M1:AE1048576"/>
    </sheetView>
  </sheetViews>
  <sheetFormatPr defaultRowHeight="15" x14ac:dyDescent="0.25"/>
  <cols>
    <col min="1" max="1" width="46.5703125" customWidth="1"/>
    <col min="2" max="3" width="11.5703125" customWidth="1"/>
    <col min="4" max="4" width="16" customWidth="1"/>
    <col min="5" max="5" width="21.42578125" style="18" customWidth="1"/>
    <col min="6" max="7" width="17.7109375" customWidth="1"/>
    <col min="8" max="9" width="15.85546875" customWidth="1"/>
    <col min="10" max="10" width="15.5703125" customWidth="1"/>
    <col min="11" max="12" width="14.42578125" customWidth="1"/>
  </cols>
  <sheetData>
    <row r="1" spans="1:12" ht="15.75" x14ac:dyDescent="0.25">
      <c r="A1" s="3" t="s">
        <v>4</v>
      </c>
      <c r="B1" s="9"/>
      <c r="C1" s="9"/>
      <c r="D1" s="9"/>
      <c r="E1" s="19"/>
    </row>
    <row r="3" spans="1:12" ht="45" x14ac:dyDescent="0.25">
      <c r="A3" s="2" t="s">
        <v>6</v>
      </c>
      <c r="B3" s="2" t="s">
        <v>5</v>
      </c>
      <c r="C3" s="2" t="s">
        <v>7</v>
      </c>
      <c r="D3" s="2" t="s">
        <v>11</v>
      </c>
      <c r="E3" s="2" t="s">
        <v>10</v>
      </c>
      <c r="F3" s="2" t="s">
        <v>3</v>
      </c>
      <c r="G3" s="2" t="s">
        <v>9</v>
      </c>
      <c r="H3" s="2" t="s">
        <v>0</v>
      </c>
      <c r="I3" s="2" t="s">
        <v>8</v>
      </c>
      <c r="J3" s="4" t="s">
        <v>1</v>
      </c>
      <c r="K3" s="2" t="s">
        <v>2</v>
      </c>
      <c r="L3" s="143" t="s">
        <v>150</v>
      </c>
    </row>
    <row r="4" spans="1:12" s="33" customFormat="1" ht="45" x14ac:dyDescent="0.25">
      <c r="A4" s="78" t="s">
        <v>17</v>
      </c>
      <c r="B4" s="28" t="s">
        <v>20</v>
      </c>
      <c r="C4" s="89" t="s">
        <v>13</v>
      </c>
      <c r="D4" s="28"/>
      <c r="E4" s="28" t="s">
        <v>12</v>
      </c>
      <c r="F4" s="41" t="s">
        <v>14</v>
      </c>
      <c r="G4" s="45">
        <v>35990</v>
      </c>
      <c r="H4" s="28" t="s">
        <v>90</v>
      </c>
      <c r="I4" s="30">
        <v>25990</v>
      </c>
      <c r="J4" s="28" t="s">
        <v>15</v>
      </c>
      <c r="K4" s="31">
        <v>35990</v>
      </c>
      <c r="L4" s="135">
        <v>120319</v>
      </c>
    </row>
    <row r="5" spans="1:12" ht="75" x14ac:dyDescent="0.25">
      <c r="A5" s="84" t="s">
        <v>18</v>
      </c>
      <c r="B5" s="28" t="s">
        <v>20</v>
      </c>
      <c r="C5" s="109" t="s">
        <v>99</v>
      </c>
      <c r="D5" s="110"/>
      <c r="E5" s="28" t="s">
        <v>19</v>
      </c>
      <c r="F5" s="54" t="s">
        <v>16</v>
      </c>
      <c r="G5" s="86">
        <v>10150.4</v>
      </c>
      <c r="H5" s="54" t="s">
        <v>100</v>
      </c>
      <c r="I5" s="86">
        <f>(5582.72+4567.68)</f>
        <v>10150.400000000001</v>
      </c>
      <c r="J5" s="54" t="s">
        <v>101</v>
      </c>
      <c r="K5" s="111">
        <f>(5582.72+4567.68)</f>
        <v>10150.400000000001</v>
      </c>
      <c r="L5" s="144">
        <v>121533</v>
      </c>
    </row>
    <row r="6" spans="1:12" s="33" customFormat="1" ht="45" x14ac:dyDescent="0.25">
      <c r="A6" s="78" t="s">
        <v>24</v>
      </c>
      <c r="B6" s="28" t="s">
        <v>20</v>
      </c>
      <c r="C6" s="89" t="s">
        <v>21</v>
      </c>
      <c r="D6" s="28"/>
      <c r="E6" s="28" t="s">
        <v>23</v>
      </c>
      <c r="F6" s="28"/>
      <c r="G6" s="85"/>
      <c r="H6" s="28" t="s">
        <v>22</v>
      </c>
      <c r="I6" s="30">
        <v>5063</v>
      </c>
      <c r="J6" s="87" t="s">
        <v>25</v>
      </c>
      <c r="K6" s="46">
        <v>5063</v>
      </c>
      <c r="L6" s="145">
        <v>121535</v>
      </c>
    </row>
    <row r="7" spans="1:12" ht="15.75" x14ac:dyDescent="0.25">
      <c r="G7" s="77"/>
      <c r="H7" s="76"/>
      <c r="I7" s="13"/>
    </row>
    <row r="8" spans="1:12" ht="15.75" x14ac:dyDescent="0.25">
      <c r="A8" s="7"/>
      <c r="G8" s="12"/>
      <c r="I8" s="14"/>
    </row>
    <row r="9" spans="1:12" x14ac:dyDescent="0.25">
      <c r="A9" s="7"/>
    </row>
    <row r="10" spans="1:12" x14ac:dyDescent="0.25">
      <c r="A10" s="74"/>
    </row>
    <row r="11" spans="1:12" x14ac:dyDescent="0.25">
      <c r="A11" s="75"/>
    </row>
    <row r="12" spans="1:12" x14ac:dyDescent="0.25">
      <c r="A12" s="7"/>
    </row>
    <row r="13" spans="1:12" x14ac:dyDescent="0.25">
      <c r="A13" s="7"/>
      <c r="B13" s="10"/>
      <c r="C13" s="25"/>
      <c r="D13" s="25"/>
    </row>
    <row r="16" spans="1:12" x14ac:dyDescent="0.25">
      <c r="G16" s="23"/>
      <c r="H16" s="17"/>
      <c r="I16" s="23"/>
      <c r="J16" s="7"/>
      <c r="K16" s="62"/>
      <c r="L16" s="62"/>
    </row>
  </sheetData>
  <autoFilter ref="A3:L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6"/>
  <sheetViews>
    <sheetView topLeftCell="H14" workbookViewId="0">
      <selection activeCell="N14" sqref="N1:BJ1048576"/>
    </sheetView>
  </sheetViews>
  <sheetFormatPr defaultRowHeight="15" x14ac:dyDescent="0.25"/>
  <cols>
    <col min="1" max="1" width="46.5703125" customWidth="1"/>
    <col min="2" max="2" width="9.28515625" customWidth="1"/>
    <col min="3" max="4" width="11.5703125" customWidth="1"/>
    <col min="5" max="5" width="16" customWidth="1"/>
    <col min="6" max="6" width="21.42578125" style="18" customWidth="1"/>
    <col min="7" max="8" width="17.7109375" customWidth="1"/>
    <col min="9" max="10" width="15.85546875" customWidth="1"/>
    <col min="11" max="11" width="15.5703125" customWidth="1"/>
    <col min="12" max="13" width="14.42578125" customWidth="1"/>
  </cols>
  <sheetData>
    <row r="1" spans="1:13" ht="15.75" x14ac:dyDescent="0.25">
      <c r="A1" s="3" t="s">
        <v>4</v>
      </c>
      <c r="B1" s="3"/>
      <c r="C1" s="9"/>
      <c r="D1" s="9"/>
      <c r="E1" s="9"/>
      <c r="F1" s="19"/>
    </row>
    <row r="3" spans="1:13" ht="45" x14ac:dyDescent="0.25">
      <c r="A3" s="2" t="s">
        <v>6</v>
      </c>
      <c r="B3" s="2" t="s">
        <v>61</v>
      </c>
      <c r="C3" s="2" t="s">
        <v>5</v>
      </c>
      <c r="D3" s="2" t="s">
        <v>7</v>
      </c>
      <c r="E3" s="2" t="s">
        <v>11</v>
      </c>
      <c r="F3" s="2" t="s">
        <v>10</v>
      </c>
      <c r="G3" s="2" t="s">
        <v>3</v>
      </c>
      <c r="H3" s="2" t="s">
        <v>9</v>
      </c>
      <c r="I3" s="2" t="s">
        <v>0</v>
      </c>
      <c r="J3" s="2" t="s">
        <v>8</v>
      </c>
      <c r="K3" s="4" t="s">
        <v>1</v>
      </c>
      <c r="L3" s="2" t="s">
        <v>2</v>
      </c>
      <c r="M3" s="2" t="s">
        <v>144</v>
      </c>
    </row>
    <row r="4" spans="1:13" s="33" customFormat="1" ht="60" x14ac:dyDescent="0.25">
      <c r="A4" s="79" t="s">
        <v>28</v>
      </c>
      <c r="B4" s="78" t="s">
        <v>62</v>
      </c>
      <c r="C4" s="28" t="s">
        <v>59</v>
      </c>
      <c r="D4" s="89" t="s">
        <v>29</v>
      </c>
      <c r="E4" s="53"/>
      <c r="F4" s="54" t="s">
        <v>26</v>
      </c>
      <c r="G4" s="55" t="s">
        <v>27</v>
      </c>
      <c r="H4" s="56">
        <f>(38193+4995.07)</f>
        <v>43188.07</v>
      </c>
      <c r="I4" s="55" t="s">
        <v>30</v>
      </c>
      <c r="J4" s="56">
        <f>(38193+4995.07)</f>
        <v>43188.07</v>
      </c>
      <c r="K4" s="63" t="s">
        <v>31</v>
      </c>
      <c r="L4" s="57">
        <v>43188.07</v>
      </c>
      <c r="M4" s="139" t="s">
        <v>149</v>
      </c>
    </row>
    <row r="5" spans="1:13" s="33" customFormat="1" ht="45" x14ac:dyDescent="0.25">
      <c r="A5" s="80" t="s">
        <v>43</v>
      </c>
      <c r="B5" s="80" t="s">
        <v>63</v>
      </c>
      <c r="C5" s="16" t="s">
        <v>33</v>
      </c>
      <c r="D5" s="90">
        <v>8020</v>
      </c>
      <c r="E5" s="82"/>
      <c r="F5" s="54" t="s">
        <v>26</v>
      </c>
      <c r="G5" s="37"/>
      <c r="H5" s="40"/>
      <c r="I5" s="34" t="s">
        <v>32</v>
      </c>
      <c r="J5" s="40">
        <v>12810</v>
      </c>
      <c r="K5" s="34" t="s">
        <v>47</v>
      </c>
      <c r="L5" s="71">
        <v>12810</v>
      </c>
      <c r="M5" s="140">
        <v>122109</v>
      </c>
    </row>
    <row r="6" spans="1:13" s="33" customFormat="1" ht="45" x14ac:dyDescent="0.25">
      <c r="A6" s="80" t="s">
        <v>46</v>
      </c>
      <c r="B6" s="80" t="s">
        <v>63</v>
      </c>
      <c r="C6" s="60" t="s">
        <v>33</v>
      </c>
      <c r="D6" s="91" t="s">
        <v>36</v>
      </c>
      <c r="E6" s="61"/>
      <c r="F6" s="88" t="s">
        <v>35</v>
      </c>
      <c r="G6" s="32"/>
      <c r="H6" s="58"/>
      <c r="I6" s="59" t="s">
        <v>37</v>
      </c>
      <c r="J6" s="42">
        <f>(2190+2772.96)</f>
        <v>4962.96</v>
      </c>
      <c r="K6" s="43" t="s">
        <v>48</v>
      </c>
      <c r="L6" s="72">
        <v>4962.95</v>
      </c>
      <c r="M6" s="140">
        <v>122108</v>
      </c>
    </row>
    <row r="7" spans="1:13" s="33" customFormat="1" ht="38.25" x14ac:dyDescent="0.25">
      <c r="A7" s="80" t="s">
        <v>44</v>
      </c>
      <c r="B7" s="80" t="s">
        <v>63</v>
      </c>
      <c r="C7" s="60" t="s">
        <v>33</v>
      </c>
      <c r="D7" s="91">
        <v>8021</v>
      </c>
      <c r="E7" s="61"/>
      <c r="F7" s="88" t="s">
        <v>39</v>
      </c>
      <c r="G7" s="32"/>
      <c r="H7" s="58"/>
      <c r="I7" s="59" t="s">
        <v>38</v>
      </c>
      <c r="J7" s="42">
        <v>2029.47</v>
      </c>
      <c r="K7" s="43" t="s">
        <v>51</v>
      </c>
      <c r="L7" s="72">
        <v>2029.47</v>
      </c>
      <c r="M7" s="141" t="s">
        <v>146</v>
      </c>
    </row>
    <row r="8" spans="1:13" s="33" customFormat="1" ht="54" customHeight="1" x14ac:dyDescent="0.25">
      <c r="A8" s="80" t="s">
        <v>45</v>
      </c>
      <c r="B8" s="80" t="s">
        <v>63</v>
      </c>
      <c r="C8" s="60" t="s">
        <v>33</v>
      </c>
      <c r="D8" s="91">
        <v>8021</v>
      </c>
      <c r="E8" s="61"/>
      <c r="F8" s="88" t="s">
        <v>40</v>
      </c>
      <c r="G8" s="32"/>
      <c r="H8" s="58"/>
      <c r="I8" s="59" t="s">
        <v>41</v>
      </c>
      <c r="J8" s="42">
        <v>9760</v>
      </c>
      <c r="K8" s="43" t="s">
        <v>56</v>
      </c>
      <c r="L8" s="72">
        <v>9760</v>
      </c>
      <c r="M8" s="140">
        <v>122178</v>
      </c>
    </row>
    <row r="9" spans="1:13" s="100" customFormat="1" ht="38.25" x14ac:dyDescent="0.2">
      <c r="A9" s="97" t="s">
        <v>49</v>
      </c>
      <c r="B9" s="80" t="s">
        <v>63</v>
      </c>
      <c r="C9" s="60" t="s">
        <v>33</v>
      </c>
      <c r="D9" s="91">
        <v>8021</v>
      </c>
      <c r="E9" s="38"/>
      <c r="F9" s="28" t="s">
        <v>34</v>
      </c>
      <c r="G9" s="38"/>
      <c r="H9" s="98"/>
      <c r="I9" s="28" t="s">
        <v>50</v>
      </c>
      <c r="J9" s="98">
        <v>14920.526</v>
      </c>
      <c r="K9" s="28" t="s">
        <v>66</v>
      </c>
      <c r="L9" s="99">
        <v>14920.53</v>
      </c>
      <c r="M9" s="140">
        <v>122196</v>
      </c>
    </row>
    <row r="10" spans="1:13" s="33" customFormat="1" ht="45" x14ac:dyDescent="0.25">
      <c r="A10" s="97" t="s">
        <v>52</v>
      </c>
      <c r="B10" s="80" t="s">
        <v>63</v>
      </c>
      <c r="C10" s="105" t="s">
        <v>54</v>
      </c>
      <c r="D10" s="91">
        <v>8009</v>
      </c>
      <c r="E10" s="61"/>
      <c r="F10" s="88" t="s">
        <v>35</v>
      </c>
      <c r="G10" s="92"/>
      <c r="H10" s="93"/>
      <c r="I10" s="59" t="s">
        <v>53</v>
      </c>
      <c r="J10" s="98">
        <v>1403</v>
      </c>
      <c r="K10" s="104" t="s">
        <v>64</v>
      </c>
      <c r="L10" s="99">
        <v>1403</v>
      </c>
      <c r="M10" s="141">
        <v>122181</v>
      </c>
    </row>
    <row r="11" spans="1:13" s="33" customFormat="1" ht="45" x14ac:dyDescent="0.25">
      <c r="A11" s="59" t="s">
        <v>60</v>
      </c>
      <c r="B11" s="59" t="s">
        <v>65</v>
      </c>
      <c r="C11" s="44" t="s">
        <v>57</v>
      </c>
      <c r="D11" s="28">
        <v>8001</v>
      </c>
      <c r="E11" s="108" t="s">
        <v>89</v>
      </c>
      <c r="F11" s="28" t="s">
        <v>58</v>
      </c>
      <c r="G11" s="41"/>
      <c r="H11" s="45"/>
      <c r="I11" s="44" t="s">
        <v>103</v>
      </c>
      <c r="J11" s="30">
        <v>888.16</v>
      </c>
      <c r="K11" s="44" t="s">
        <v>132</v>
      </c>
      <c r="L11" s="31">
        <v>888.16</v>
      </c>
      <c r="M11" s="140">
        <v>123433</v>
      </c>
    </row>
    <row r="12" spans="1:13" s="33" customFormat="1" ht="60" x14ac:dyDescent="0.25">
      <c r="A12" s="84" t="s">
        <v>72</v>
      </c>
      <c r="B12" s="73" t="s">
        <v>67</v>
      </c>
      <c r="C12" s="105" t="s">
        <v>54</v>
      </c>
      <c r="D12" s="61">
        <v>8009</v>
      </c>
      <c r="E12" s="61"/>
      <c r="F12" s="28" t="s">
        <v>68</v>
      </c>
      <c r="G12" s="32"/>
      <c r="H12" s="58"/>
      <c r="I12" s="59" t="s">
        <v>69</v>
      </c>
      <c r="J12" s="42">
        <v>9533.67</v>
      </c>
      <c r="K12" s="29" t="s">
        <v>79</v>
      </c>
      <c r="L12" s="72">
        <v>9533.67</v>
      </c>
      <c r="M12" s="142" t="s">
        <v>147</v>
      </c>
    </row>
    <row r="13" spans="1:13" ht="63" customHeight="1" x14ac:dyDescent="0.25">
      <c r="A13" s="80" t="s">
        <v>71</v>
      </c>
      <c r="B13" s="80" t="s">
        <v>63</v>
      </c>
      <c r="C13" s="105" t="s">
        <v>54</v>
      </c>
      <c r="D13" s="61">
        <v>8009</v>
      </c>
      <c r="E13" s="26"/>
      <c r="F13" s="8" t="s">
        <v>35</v>
      </c>
      <c r="G13" s="5"/>
      <c r="H13" s="15"/>
      <c r="I13" s="1" t="s">
        <v>70</v>
      </c>
      <c r="J13" s="11">
        <v>3275.7</v>
      </c>
      <c r="K13" s="6" t="s">
        <v>80</v>
      </c>
      <c r="L13" s="6">
        <v>3275.7</v>
      </c>
      <c r="M13" s="142">
        <v>122213</v>
      </c>
    </row>
    <row r="14" spans="1:13" ht="60" x14ac:dyDescent="0.25">
      <c r="A14" s="81" t="s">
        <v>74</v>
      </c>
      <c r="B14" s="80" t="s">
        <v>63</v>
      </c>
      <c r="C14" s="105" t="s">
        <v>54</v>
      </c>
      <c r="D14" s="61">
        <v>8009</v>
      </c>
      <c r="E14" s="47"/>
      <c r="F14" s="48" t="s">
        <v>26</v>
      </c>
      <c r="G14" s="48"/>
      <c r="H14" s="49"/>
      <c r="I14" s="50" t="s">
        <v>73</v>
      </c>
      <c r="J14" s="51">
        <v>9283.2099999999991</v>
      </c>
      <c r="K14" s="50" t="s">
        <v>81</v>
      </c>
      <c r="L14" s="52">
        <v>9283.2099999999991</v>
      </c>
      <c r="M14" s="139" t="s">
        <v>145</v>
      </c>
    </row>
    <row r="15" spans="1:13" s="33" customFormat="1" ht="66" customHeight="1" x14ac:dyDescent="0.25">
      <c r="A15" s="29" t="s">
        <v>78</v>
      </c>
      <c r="B15" s="29" t="s">
        <v>75</v>
      </c>
      <c r="C15" s="27" t="s">
        <v>76</v>
      </c>
      <c r="D15" s="106">
        <v>8101</v>
      </c>
      <c r="E15" s="83"/>
      <c r="F15" s="48" t="s">
        <v>26</v>
      </c>
      <c r="G15" s="34"/>
      <c r="H15" s="35"/>
      <c r="I15" s="34" t="s">
        <v>77</v>
      </c>
      <c r="J15" s="35">
        <v>1376.48</v>
      </c>
      <c r="K15" s="50" t="s">
        <v>82</v>
      </c>
      <c r="L15" s="36">
        <v>1376.48</v>
      </c>
      <c r="M15" s="140">
        <v>123082</v>
      </c>
    </row>
    <row r="16" spans="1:13" s="33" customFormat="1" ht="120" x14ac:dyDescent="0.25">
      <c r="A16" s="81" t="s">
        <v>85</v>
      </c>
      <c r="B16" s="59" t="s">
        <v>65</v>
      </c>
      <c r="C16" s="27" t="s">
        <v>76</v>
      </c>
      <c r="D16" s="92">
        <v>8102</v>
      </c>
      <c r="E16" s="108" t="s">
        <v>89</v>
      </c>
      <c r="F16" s="39" t="s">
        <v>83</v>
      </c>
      <c r="G16" s="34" t="s">
        <v>84</v>
      </c>
      <c r="H16" s="40">
        <v>1877.8240000000001</v>
      </c>
      <c r="I16" s="112" t="s">
        <v>152</v>
      </c>
      <c r="J16" s="40">
        <v>1877.82</v>
      </c>
      <c r="K16" s="112" t="s">
        <v>154</v>
      </c>
      <c r="L16" s="71">
        <v>1877.82</v>
      </c>
      <c r="M16" s="140">
        <v>123830</v>
      </c>
    </row>
    <row r="17" spans="1:13" s="33" customFormat="1" ht="60" x14ac:dyDescent="0.25">
      <c r="A17" s="73" t="s">
        <v>86</v>
      </c>
      <c r="B17" s="59" t="s">
        <v>65</v>
      </c>
      <c r="C17" s="44" t="s">
        <v>91</v>
      </c>
      <c r="D17" s="28" t="s">
        <v>92</v>
      </c>
      <c r="E17" s="108" t="s">
        <v>89</v>
      </c>
      <c r="F17" s="28" t="s">
        <v>87</v>
      </c>
      <c r="G17" s="29" t="s">
        <v>88</v>
      </c>
      <c r="H17" s="58">
        <v>137899.76999999999</v>
      </c>
      <c r="I17" s="59" t="s">
        <v>98</v>
      </c>
      <c r="J17" s="42">
        <f>(54287.2+59331.8)</f>
        <v>113619</v>
      </c>
      <c r="K17" s="29" t="s">
        <v>97</v>
      </c>
      <c r="L17" s="72">
        <f>(54287.2+59331.8)</f>
        <v>113619</v>
      </c>
      <c r="M17" s="140" t="s">
        <v>148</v>
      </c>
    </row>
    <row r="18" spans="1:13" s="33" customFormat="1" x14ac:dyDescent="0.25">
      <c r="A18" s="73"/>
      <c r="B18" s="73"/>
      <c r="C18" s="16"/>
      <c r="D18" s="38"/>
      <c r="E18" s="38"/>
      <c r="F18" s="28"/>
      <c r="G18" s="32"/>
      <c r="H18" s="58"/>
      <c r="I18" s="59"/>
      <c r="J18" s="42"/>
      <c r="K18" s="29"/>
      <c r="L18" s="72"/>
      <c r="M18" s="140"/>
    </row>
    <row r="19" spans="1:13" s="33" customFormat="1" ht="59.25" customHeight="1" x14ac:dyDescent="0.25">
      <c r="A19" s="73"/>
      <c r="B19" s="73"/>
      <c r="C19" s="16"/>
      <c r="D19" s="38"/>
      <c r="E19" s="38"/>
      <c r="F19" s="28"/>
      <c r="G19" s="29"/>
      <c r="H19" s="58"/>
      <c r="I19" s="59"/>
      <c r="J19" s="42"/>
      <c r="K19" s="29"/>
      <c r="L19" s="72"/>
      <c r="M19" s="140"/>
    </row>
    <row r="20" spans="1:13" s="33" customFormat="1" ht="59.25" customHeight="1" x14ac:dyDescent="0.25">
      <c r="A20" s="73"/>
      <c r="B20" s="73"/>
      <c r="C20" s="16"/>
      <c r="D20" s="38"/>
      <c r="E20" s="38"/>
      <c r="F20" s="28"/>
      <c r="G20" s="29"/>
      <c r="H20" s="58"/>
      <c r="I20" s="59"/>
      <c r="J20" s="42"/>
      <c r="K20" s="29"/>
      <c r="L20" s="72"/>
      <c r="M20" s="72"/>
    </row>
    <row r="21" spans="1:13" s="33" customFormat="1" x14ac:dyDescent="0.2">
      <c r="A21" s="73"/>
      <c r="B21" s="73"/>
      <c r="C21" s="60"/>
      <c r="D21" s="61"/>
      <c r="E21" s="61"/>
      <c r="F21" s="28"/>
      <c r="G21" s="32"/>
      <c r="H21" s="58"/>
      <c r="I21" s="59"/>
      <c r="J21" s="42"/>
      <c r="K21" s="29"/>
      <c r="L21" s="72"/>
      <c r="M21" s="72"/>
    </row>
    <row r="22" spans="1:13" s="33" customFormat="1" x14ac:dyDescent="0.2">
      <c r="A22" s="73"/>
      <c r="B22" s="73"/>
      <c r="C22" s="60"/>
      <c r="D22" s="61"/>
      <c r="E22" s="61"/>
      <c r="F22" s="28"/>
      <c r="G22" s="32"/>
      <c r="H22" s="58"/>
      <c r="I22" s="59"/>
      <c r="J22" s="42"/>
      <c r="K22" s="29"/>
      <c r="L22" s="72"/>
      <c r="M22" s="72"/>
    </row>
    <row r="23" spans="1:13" s="33" customFormat="1" x14ac:dyDescent="0.2">
      <c r="A23" s="73"/>
      <c r="B23" s="73"/>
      <c r="C23" s="60"/>
      <c r="D23" s="61"/>
      <c r="E23" s="61"/>
      <c r="F23" s="28"/>
      <c r="G23" s="32"/>
      <c r="H23" s="58"/>
      <c r="I23" s="59"/>
      <c r="J23" s="42"/>
      <c r="K23" s="29"/>
      <c r="L23" s="72"/>
      <c r="M23" s="72"/>
    </row>
    <row r="24" spans="1:13" s="33" customFormat="1" x14ac:dyDescent="0.2">
      <c r="A24" s="73"/>
      <c r="B24" s="73"/>
      <c r="C24" s="60"/>
      <c r="D24" s="61"/>
      <c r="E24" s="61"/>
      <c r="F24" s="28"/>
      <c r="G24" s="32"/>
      <c r="H24" s="58"/>
      <c r="I24" s="59"/>
      <c r="J24" s="58"/>
      <c r="K24" s="29"/>
      <c r="L24" s="72"/>
      <c r="M24" s="72"/>
    </row>
    <row r="25" spans="1:13" s="33" customFormat="1" x14ac:dyDescent="0.2">
      <c r="A25" s="73"/>
      <c r="B25" s="73"/>
      <c r="C25" s="60"/>
      <c r="D25" s="61"/>
      <c r="E25" s="61"/>
      <c r="F25" s="28"/>
      <c r="G25" s="32"/>
      <c r="H25" s="58"/>
      <c r="I25" s="59"/>
      <c r="J25" s="58"/>
      <c r="K25" s="29"/>
      <c r="L25" s="72"/>
      <c r="M25" s="72"/>
    </row>
    <row r="26" spans="1:13" s="33" customFormat="1" x14ac:dyDescent="0.2">
      <c r="A26" s="73"/>
      <c r="B26" s="73"/>
      <c r="C26" s="60"/>
      <c r="D26" s="61"/>
      <c r="E26" s="61"/>
      <c r="F26" s="28"/>
      <c r="G26" s="32"/>
      <c r="H26" s="58"/>
      <c r="I26" s="59"/>
      <c r="J26" s="58"/>
      <c r="K26" s="29"/>
      <c r="L26" s="72"/>
      <c r="M26" s="72"/>
    </row>
    <row r="27" spans="1:13" s="33" customFormat="1" x14ac:dyDescent="0.2">
      <c r="A27" s="73"/>
      <c r="B27" s="73"/>
      <c r="C27" s="60"/>
      <c r="D27" s="61"/>
      <c r="E27" s="61"/>
      <c r="F27" s="28"/>
      <c r="G27" s="32"/>
      <c r="H27" s="58"/>
      <c r="I27" s="59"/>
      <c r="J27" s="58"/>
      <c r="K27" s="29"/>
      <c r="L27" s="72"/>
      <c r="M27" s="67"/>
    </row>
    <row r="28" spans="1:13" s="33" customFormat="1" x14ac:dyDescent="0.25">
      <c r="A28" s="64"/>
      <c r="B28" s="64"/>
      <c r="C28" s="65"/>
      <c r="D28" s="66"/>
      <c r="E28" s="66"/>
      <c r="F28" s="64"/>
      <c r="G28" s="67"/>
      <c r="H28" s="68"/>
      <c r="I28" s="69"/>
      <c r="J28" s="70"/>
      <c r="K28" s="67"/>
      <c r="L28" s="67"/>
      <c r="M28" s="62"/>
    </row>
    <row r="29" spans="1:13" x14ac:dyDescent="0.25">
      <c r="A29" s="20"/>
      <c r="B29" s="20"/>
      <c r="C29" s="21"/>
      <c r="D29" s="24"/>
      <c r="E29" s="24"/>
      <c r="F29" s="22"/>
      <c r="G29" s="7"/>
      <c r="H29" s="23">
        <f>SUM(H4:H27)</f>
        <v>182965.66399999999</v>
      </c>
      <c r="I29" s="17"/>
      <c r="J29" s="23">
        <f>SUM(J4:J27)</f>
        <v>228928.06599999999</v>
      </c>
      <c r="K29" s="7"/>
      <c r="L29" s="62">
        <f>SUM(L4:L27)</f>
        <v>228928.06</v>
      </c>
      <c r="M29" s="62"/>
    </row>
    <row r="30" spans="1:13" x14ac:dyDescent="0.25">
      <c r="A30" s="113" t="s">
        <v>105</v>
      </c>
      <c r="B30" s="20"/>
      <c r="C30" s="21"/>
      <c r="D30" s="24"/>
      <c r="E30" s="24"/>
      <c r="F30" s="22"/>
      <c r="G30" s="7"/>
      <c r="H30" s="23"/>
      <c r="I30" s="17"/>
      <c r="J30" s="23"/>
      <c r="K30" s="7"/>
      <c r="L30" s="62"/>
      <c r="M30" s="62"/>
    </row>
    <row r="31" spans="1:13" x14ac:dyDescent="0.25">
      <c r="A31" s="20"/>
      <c r="B31" s="20"/>
      <c r="C31" s="21"/>
      <c r="D31" s="24"/>
      <c r="E31" s="24"/>
      <c r="F31" s="22"/>
      <c r="G31" s="7"/>
      <c r="H31" s="23"/>
      <c r="I31" s="17"/>
      <c r="J31" s="23"/>
      <c r="K31" s="7"/>
      <c r="L31" s="62"/>
    </row>
    <row r="32" spans="1:13" ht="15.75" x14ac:dyDescent="0.25">
      <c r="H32" s="77"/>
      <c r="I32" s="76"/>
      <c r="J32" s="13"/>
    </row>
    <row r="33" spans="1:13" ht="15.75" x14ac:dyDescent="0.25">
      <c r="A33" s="101" t="s">
        <v>104</v>
      </c>
      <c r="B33" s="101"/>
      <c r="C33" s="14">
        <v>152700.16</v>
      </c>
      <c r="E33" s="14"/>
      <c r="H33" s="12"/>
      <c r="J33" s="14"/>
    </row>
    <row r="34" spans="1:13" x14ac:dyDescent="0.25">
      <c r="C34" s="14"/>
      <c r="E34" s="14"/>
    </row>
    <row r="35" spans="1:13" x14ac:dyDescent="0.25">
      <c r="A35" s="74"/>
      <c r="B35" s="74"/>
      <c r="C35" s="14"/>
      <c r="E35" s="14"/>
    </row>
    <row r="36" spans="1:13" x14ac:dyDescent="0.25">
      <c r="A36" s="101" t="s">
        <v>55</v>
      </c>
      <c r="B36" s="101"/>
      <c r="C36" s="14"/>
      <c r="E36" s="14"/>
    </row>
    <row r="37" spans="1:13" x14ac:dyDescent="0.25">
      <c r="A37" s="7">
        <v>8022</v>
      </c>
      <c r="B37" s="7"/>
      <c r="C37" s="14">
        <v>4995.07</v>
      </c>
      <c r="D37" s="95"/>
      <c r="E37" s="14"/>
    </row>
    <row r="38" spans="1:13" x14ac:dyDescent="0.25">
      <c r="A38" s="7">
        <v>8020</v>
      </c>
      <c r="B38" s="7"/>
      <c r="C38" s="96">
        <v>15000</v>
      </c>
      <c r="D38" s="94"/>
      <c r="E38" s="96"/>
    </row>
    <row r="39" spans="1:13" x14ac:dyDescent="0.25">
      <c r="A39">
        <v>8021</v>
      </c>
      <c r="C39" s="14">
        <v>29482.959999999999</v>
      </c>
      <c r="D39" s="95"/>
      <c r="E39" s="14"/>
    </row>
    <row r="40" spans="1:13" x14ac:dyDescent="0.25">
      <c r="A40" s="95" t="s">
        <v>42</v>
      </c>
      <c r="B40" s="95"/>
      <c r="C40" s="14">
        <f>SUM(C37:C39)</f>
        <v>49478.03</v>
      </c>
      <c r="E40" s="14"/>
      <c r="M40" s="62"/>
    </row>
    <row r="41" spans="1:13" x14ac:dyDescent="0.25">
      <c r="C41" s="14"/>
      <c r="E41" s="14"/>
      <c r="H41" s="23"/>
      <c r="I41" s="17"/>
      <c r="J41" s="23"/>
      <c r="K41" s="7"/>
      <c r="L41" s="62"/>
    </row>
    <row r="42" spans="1:13" x14ac:dyDescent="0.25">
      <c r="A42" s="102" t="s">
        <v>54</v>
      </c>
      <c r="B42" s="103"/>
      <c r="C42" s="14"/>
      <c r="E42" s="14"/>
    </row>
    <row r="43" spans="1:13" x14ac:dyDescent="0.25">
      <c r="A43">
        <v>8009</v>
      </c>
      <c r="C43" s="14">
        <v>23495.58</v>
      </c>
      <c r="D43" s="95"/>
      <c r="E43" s="14"/>
    </row>
    <row r="45" spans="1:13" x14ac:dyDescent="0.25">
      <c r="A45" s="107" t="s">
        <v>76</v>
      </c>
    </row>
    <row r="46" spans="1:13" x14ac:dyDescent="0.25">
      <c r="A46" s="95" t="s">
        <v>102</v>
      </c>
      <c r="C46">
        <v>3254.3040000000001</v>
      </c>
    </row>
  </sheetData>
  <autoFilter ref="A3:M29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44"/>
  <sheetViews>
    <sheetView topLeftCell="H4" workbookViewId="0">
      <selection activeCell="O4" sqref="O1:AG1048576"/>
    </sheetView>
  </sheetViews>
  <sheetFormatPr defaultRowHeight="15" x14ac:dyDescent="0.25"/>
  <cols>
    <col min="1" max="1" width="46.5703125" customWidth="1"/>
    <col min="2" max="2" width="9.28515625" customWidth="1"/>
    <col min="3" max="4" width="11.5703125" customWidth="1"/>
    <col min="5" max="5" width="14.42578125" customWidth="1"/>
    <col min="6" max="6" width="16" customWidth="1"/>
    <col min="7" max="7" width="21.42578125" style="18" customWidth="1"/>
    <col min="8" max="9" width="17.7109375" customWidth="1"/>
    <col min="10" max="10" width="18.140625" customWidth="1"/>
    <col min="11" max="11" width="15.85546875" customWidth="1"/>
    <col min="12" max="12" width="15.5703125" customWidth="1"/>
    <col min="13" max="13" width="14.42578125" customWidth="1"/>
    <col min="14" max="14" width="15.140625" customWidth="1"/>
  </cols>
  <sheetData>
    <row r="1" spans="1:14" ht="15.75" x14ac:dyDescent="0.25">
      <c r="A1" s="3" t="s">
        <v>4</v>
      </c>
      <c r="B1" s="3"/>
      <c r="C1" s="9"/>
      <c r="D1" s="9"/>
      <c r="E1" s="9"/>
      <c r="F1" s="9"/>
      <c r="G1" s="19"/>
    </row>
    <row r="3" spans="1:14" ht="45" x14ac:dyDescent="0.25">
      <c r="A3" s="2" t="s">
        <v>6</v>
      </c>
      <c r="B3" s="2" t="s">
        <v>61</v>
      </c>
      <c r="C3" s="2" t="s">
        <v>5</v>
      </c>
      <c r="D3" s="2" t="s">
        <v>7</v>
      </c>
      <c r="E3" s="2" t="s">
        <v>133</v>
      </c>
      <c r="F3" s="2" t="s">
        <v>11</v>
      </c>
      <c r="G3" s="2" t="s">
        <v>10</v>
      </c>
      <c r="H3" s="2" t="s">
        <v>3</v>
      </c>
      <c r="I3" s="2" t="s">
        <v>9</v>
      </c>
      <c r="J3" s="2" t="s">
        <v>0</v>
      </c>
      <c r="K3" s="2" t="s">
        <v>8</v>
      </c>
      <c r="L3" s="4" t="s">
        <v>1</v>
      </c>
      <c r="M3" s="2" t="s">
        <v>2</v>
      </c>
      <c r="N3" s="2" t="s">
        <v>144</v>
      </c>
    </row>
    <row r="4" spans="1:14" s="33" customFormat="1" ht="60" x14ac:dyDescent="0.25">
      <c r="A4" s="73" t="s">
        <v>95</v>
      </c>
      <c r="B4" s="126" t="s">
        <v>65</v>
      </c>
      <c r="C4" s="44" t="s">
        <v>93</v>
      </c>
      <c r="D4" s="89">
        <v>8001</v>
      </c>
      <c r="E4" s="89" t="s">
        <v>135</v>
      </c>
      <c r="F4" s="108" t="s">
        <v>89</v>
      </c>
      <c r="G4" s="54" t="s">
        <v>94</v>
      </c>
      <c r="H4" s="55"/>
      <c r="I4" s="56">
        <v>2684</v>
      </c>
      <c r="J4" s="55" t="s">
        <v>96</v>
      </c>
      <c r="K4" s="56">
        <v>2684</v>
      </c>
      <c r="L4" s="63" t="s">
        <v>106</v>
      </c>
      <c r="M4" s="57">
        <v>2684</v>
      </c>
      <c r="N4" s="135">
        <v>123186</v>
      </c>
    </row>
    <row r="5" spans="1:14" s="33" customFormat="1" ht="60" x14ac:dyDescent="0.25">
      <c r="A5" s="123" t="s">
        <v>110</v>
      </c>
      <c r="B5" s="125" t="s">
        <v>107</v>
      </c>
      <c r="C5" s="44" t="s">
        <v>93</v>
      </c>
      <c r="D5" s="89">
        <v>8001</v>
      </c>
      <c r="E5" s="131" t="s">
        <v>134</v>
      </c>
      <c r="F5" s="82"/>
      <c r="G5" s="54" t="s">
        <v>108</v>
      </c>
      <c r="H5" s="124" t="s">
        <v>109</v>
      </c>
      <c r="I5" s="40">
        <v>3138.45</v>
      </c>
      <c r="J5" s="34" t="s">
        <v>153</v>
      </c>
      <c r="K5" s="40">
        <v>3138.45</v>
      </c>
      <c r="L5" s="34" t="s">
        <v>155</v>
      </c>
      <c r="M5" s="71">
        <f>(1921.5+1216.95)</f>
        <v>3138.45</v>
      </c>
      <c r="N5" s="140" t="s">
        <v>156</v>
      </c>
    </row>
    <row r="6" spans="1:14" s="33" customFormat="1" ht="68.25" customHeight="1" x14ac:dyDescent="0.25">
      <c r="A6" s="80" t="s">
        <v>113</v>
      </c>
      <c r="B6" s="127" t="s">
        <v>107</v>
      </c>
      <c r="C6" s="128" t="s">
        <v>111</v>
      </c>
      <c r="D6" s="91">
        <v>8006</v>
      </c>
      <c r="E6" s="91" t="s">
        <v>137</v>
      </c>
      <c r="F6" s="61" t="s">
        <v>121</v>
      </c>
      <c r="G6" s="88" t="s">
        <v>118</v>
      </c>
      <c r="H6" s="32"/>
      <c r="I6" s="58">
        <v>23169.13</v>
      </c>
      <c r="J6" s="59" t="s">
        <v>115</v>
      </c>
      <c r="K6" s="42">
        <v>23169.13</v>
      </c>
      <c r="L6" s="43" t="s">
        <v>112</v>
      </c>
      <c r="M6" s="72">
        <v>23169.13</v>
      </c>
      <c r="N6" s="136">
        <v>123353</v>
      </c>
    </row>
    <row r="7" spans="1:14" s="100" customFormat="1" ht="45" x14ac:dyDescent="0.25">
      <c r="A7" s="80" t="s">
        <v>128</v>
      </c>
      <c r="B7" s="127" t="s">
        <v>107</v>
      </c>
      <c r="C7" s="128" t="s">
        <v>111</v>
      </c>
      <c r="D7" s="91">
        <v>8006</v>
      </c>
      <c r="E7" s="91" t="s">
        <v>137</v>
      </c>
      <c r="F7" s="61" t="s">
        <v>121</v>
      </c>
      <c r="G7" s="88" t="s">
        <v>118</v>
      </c>
      <c r="H7" s="129" t="s">
        <v>123</v>
      </c>
      <c r="I7" s="98">
        <v>115694.19</v>
      </c>
      <c r="J7" s="28" t="s">
        <v>125</v>
      </c>
      <c r="K7" s="98">
        <v>115694.2</v>
      </c>
      <c r="L7" s="28" t="s">
        <v>126</v>
      </c>
      <c r="M7" s="99">
        <v>115694.2</v>
      </c>
      <c r="N7" s="137">
        <v>123423</v>
      </c>
    </row>
    <row r="8" spans="1:14" s="33" customFormat="1" ht="60" x14ac:dyDescent="0.25">
      <c r="A8" s="80" t="s">
        <v>117</v>
      </c>
      <c r="B8" s="127" t="s">
        <v>107</v>
      </c>
      <c r="C8" s="128" t="s">
        <v>111</v>
      </c>
      <c r="D8" s="91">
        <v>8006</v>
      </c>
      <c r="E8" s="91">
        <v>9623797086</v>
      </c>
      <c r="F8" s="61" t="s">
        <v>121</v>
      </c>
      <c r="G8" s="88" t="s">
        <v>114</v>
      </c>
      <c r="H8" s="32"/>
      <c r="I8" s="58">
        <v>34429.96</v>
      </c>
      <c r="J8" s="59" t="s">
        <v>116</v>
      </c>
      <c r="K8" s="42">
        <v>33406.480000000003</v>
      </c>
      <c r="L8" s="43" t="s">
        <v>127</v>
      </c>
      <c r="M8" s="72">
        <v>33046.480000000003</v>
      </c>
      <c r="N8" s="136">
        <v>123424</v>
      </c>
    </row>
    <row r="9" spans="1:14" s="33" customFormat="1" ht="81" x14ac:dyDescent="0.25">
      <c r="A9" s="130" t="s">
        <v>129</v>
      </c>
      <c r="B9" s="126" t="s">
        <v>65</v>
      </c>
      <c r="C9" s="44" t="s">
        <v>93</v>
      </c>
      <c r="D9" s="61">
        <v>8001</v>
      </c>
      <c r="E9" s="91" t="s">
        <v>136</v>
      </c>
      <c r="F9" s="61" t="s">
        <v>89</v>
      </c>
      <c r="G9" s="28" t="s">
        <v>68</v>
      </c>
      <c r="H9" s="29" t="s">
        <v>131</v>
      </c>
      <c r="I9" s="58">
        <v>14369.79</v>
      </c>
      <c r="J9" s="59" t="s">
        <v>130</v>
      </c>
      <c r="K9" s="42">
        <v>14369.79</v>
      </c>
      <c r="L9" s="29" t="s">
        <v>151</v>
      </c>
      <c r="M9" s="72">
        <v>14369.79</v>
      </c>
      <c r="N9" s="136">
        <v>123653</v>
      </c>
    </row>
    <row r="10" spans="1:14" ht="63" customHeight="1" x14ac:dyDescent="0.25">
      <c r="A10" s="80" t="s">
        <v>139</v>
      </c>
      <c r="B10" s="125" t="s">
        <v>107</v>
      </c>
      <c r="C10" s="134" t="s">
        <v>142</v>
      </c>
      <c r="D10" s="61">
        <v>8009</v>
      </c>
      <c r="E10" s="91" t="s">
        <v>140</v>
      </c>
      <c r="F10" s="26"/>
      <c r="G10" s="48" t="s">
        <v>26</v>
      </c>
      <c r="H10" s="5"/>
      <c r="I10" s="15"/>
      <c r="J10" s="29" t="s">
        <v>141</v>
      </c>
      <c r="K10" s="30">
        <v>75892.490000000005</v>
      </c>
      <c r="L10" s="6" t="s">
        <v>143</v>
      </c>
      <c r="M10" s="6">
        <v>75892.490000000005</v>
      </c>
      <c r="N10" s="138">
        <v>123502</v>
      </c>
    </row>
    <row r="11" spans="1:14" x14ac:dyDescent="0.25">
      <c r="A11" s="81"/>
      <c r="B11" s="80"/>
      <c r="C11" s="105"/>
      <c r="D11" s="61"/>
      <c r="E11" s="132"/>
      <c r="F11" s="47"/>
      <c r="G11" s="48"/>
      <c r="H11" s="48"/>
      <c r="I11" s="49"/>
      <c r="J11" s="50"/>
      <c r="K11" s="51"/>
      <c r="L11" s="50"/>
      <c r="M11" s="52"/>
      <c r="N11" s="138"/>
    </row>
    <row r="12" spans="1:14" s="33" customFormat="1" ht="66" customHeight="1" x14ac:dyDescent="0.25">
      <c r="A12" s="29"/>
      <c r="B12" s="29"/>
      <c r="C12" s="27"/>
      <c r="D12" s="106"/>
      <c r="E12" s="133"/>
      <c r="F12" s="83"/>
      <c r="G12" s="48"/>
      <c r="H12" s="34"/>
      <c r="I12" s="35"/>
      <c r="J12" s="34"/>
      <c r="K12" s="35"/>
      <c r="L12" s="50"/>
      <c r="M12" s="36"/>
      <c r="N12" s="135"/>
    </row>
    <row r="13" spans="1:14" s="33" customFormat="1" x14ac:dyDescent="0.25">
      <c r="A13" s="81"/>
      <c r="B13" s="59"/>
      <c r="C13" s="27"/>
      <c r="D13" s="38"/>
      <c r="E13" s="90"/>
      <c r="F13" s="108"/>
      <c r="G13" s="39"/>
      <c r="H13" s="34"/>
      <c r="I13" s="40"/>
      <c r="J13" s="34"/>
      <c r="K13" s="40"/>
      <c r="L13" s="34"/>
      <c r="M13" s="71"/>
      <c r="N13" s="72"/>
    </row>
    <row r="14" spans="1:14" s="33" customFormat="1" x14ac:dyDescent="0.25">
      <c r="A14" s="73"/>
      <c r="B14" s="59"/>
      <c r="C14" s="44"/>
      <c r="D14" s="28"/>
      <c r="E14" s="89"/>
      <c r="F14" s="108"/>
      <c r="G14" s="28"/>
      <c r="H14" s="29"/>
      <c r="I14" s="58"/>
      <c r="J14" s="59"/>
      <c r="K14" s="42"/>
      <c r="L14" s="29"/>
      <c r="M14" s="72"/>
      <c r="N14" s="72"/>
    </row>
    <row r="15" spans="1:14" s="33" customFormat="1" x14ac:dyDescent="0.25">
      <c r="A15" s="73"/>
      <c r="B15" s="73"/>
      <c r="C15" s="16"/>
      <c r="D15" s="38"/>
      <c r="E15" s="90"/>
      <c r="F15" s="38"/>
      <c r="G15" s="28"/>
      <c r="H15" s="32"/>
      <c r="I15" s="58"/>
      <c r="J15" s="59"/>
      <c r="K15" s="42"/>
      <c r="L15" s="29"/>
      <c r="M15" s="72"/>
      <c r="N15" s="72"/>
    </row>
    <row r="16" spans="1:14" s="33" customFormat="1" ht="59.25" customHeight="1" x14ac:dyDescent="0.25">
      <c r="A16" s="73"/>
      <c r="B16" s="73"/>
      <c r="C16" s="16"/>
      <c r="D16" s="38"/>
      <c r="E16" s="90"/>
      <c r="F16" s="38"/>
      <c r="G16" s="28"/>
      <c r="H16" s="29"/>
      <c r="I16" s="58"/>
      <c r="J16" s="59"/>
      <c r="K16" s="42"/>
      <c r="L16" s="29"/>
      <c r="M16" s="72"/>
      <c r="N16" s="72"/>
    </row>
    <row r="17" spans="1:14" s="33" customFormat="1" ht="59.25" customHeight="1" x14ac:dyDescent="0.25">
      <c r="A17" s="73"/>
      <c r="B17" s="73"/>
      <c r="C17" s="16"/>
      <c r="D17" s="38"/>
      <c r="E17" s="38"/>
      <c r="F17" s="38"/>
      <c r="G17" s="28"/>
      <c r="H17" s="29"/>
      <c r="I17" s="58"/>
      <c r="J17" s="59"/>
      <c r="K17" s="42"/>
      <c r="L17" s="29"/>
      <c r="M17" s="72"/>
      <c r="N17" s="72"/>
    </row>
    <row r="18" spans="1:14" s="33" customFormat="1" x14ac:dyDescent="0.2">
      <c r="A18" s="73"/>
      <c r="B18" s="73"/>
      <c r="C18" s="60"/>
      <c r="D18" s="61"/>
      <c r="E18" s="61"/>
      <c r="F18" s="61"/>
      <c r="G18" s="28"/>
      <c r="H18" s="32"/>
      <c r="I18" s="58"/>
      <c r="J18" s="59"/>
      <c r="K18" s="42"/>
      <c r="L18" s="29"/>
      <c r="M18" s="72"/>
      <c r="N18" s="72"/>
    </row>
    <row r="19" spans="1:14" s="33" customFormat="1" x14ac:dyDescent="0.2">
      <c r="A19" s="73"/>
      <c r="B19" s="73"/>
      <c r="C19" s="60"/>
      <c r="D19" s="61"/>
      <c r="E19" s="61"/>
      <c r="F19" s="61"/>
      <c r="G19" s="28"/>
      <c r="H19" s="32"/>
      <c r="I19" s="58"/>
      <c r="J19" s="59"/>
      <c r="K19" s="42"/>
      <c r="L19" s="29"/>
      <c r="M19" s="72"/>
      <c r="N19" s="72"/>
    </row>
    <row r="20" spans="1:14" s="33" customFormat="1" x14ac:dyDescent="0.2">
      <c r="A20" s="73"/>
      <c r="B20" s="73"/>
      <c r="C20" s="60"/>
      <c r="D20" s="61"/>
      <c r="E20" s="61"/>
      <c r="F20" s="61"/>
      <c r="G20" s="28"/>
      <c r="H20" s="32"/>
      <c r="I20" s="58"/>
      <c r="J20" s="59"/>
      <c r="K20" s="42"/>
      <c r="L20" s="29"/>
      <c r="M20" s="72"/>
      <c r="N20" s="72"/>
    </row>
    <row r="21" spans="1:14" s="33" customFormat="1" x14ac:dyDescent="0.2">
      <c r="A21" s="73"/>
      <c r="B21" s="73"/>
      <c r="C21" s="60"/>
      <c r="D21" s="61"/>
      <c r="E21" s="61"/>
      <c r="F21" s="61"/>
      <c r="G21" s="28"/>
      <c r="H21" s="32"/>
      <c r="I21" s="58"/>
      <c r="J21" s="59"/>
      <c r="K21" s="58"/>
      <c r="L21" s="29"/>
      <c r="M21" s="72"/>
      <c r="N21" s="72"/>
    </row>
    <row r="22" spans="1:14" s="33" customFormat="1" x14ac:dyDescent="0.2">
      <c r="A22" s="73"/>
      <c r="B22" s="73"/>
      <c r="C22" s="60"/>
      <c r="D22" s="61"/>
      <c r="E22" s="61"/>
      <c r="F22" s="61"/>
      <c r="G22" s="28"/>
      <c r="H22" s="32"/>
      <c r="I22" s="58"/>
      <c r="J22" s="59"/>
      <c r="K22" s="58"/>
      <c r="L22" s="29"/>
      <c r="M22" s="72"/>
      <c r="N22" s="72"/>
    </row>
    <row r="23" spans="1:14" s="33" customFormat="1" x14ac:dyDescent="0.2">
      <c r="A23" s="73"/>
      <c r="B23" s="73"/>
      <c r="C23" s="60"/>
      <c r="D23" s="61"/>
      <c r="E23" s="61"/>
      <c r="F23" s="61"/>
      <c r="G23" s="28"/>
      <c r="H23" s="32"/>
      <c r="I23" s="58"/>
      <c r="J23" s="59"/>
      <c r="K23" s="58"/>
      <c r="L23" s="29"/>
      <c r="M23" s="72"/>
      <c r="N23" s="72"/>
    </row>
    <row r="24" spans="1:14" s="33" customFormat="1" x14ac:dyDescent="0.2">
      <c r="A24" s="73"/>
      <c r="B24" s="73"/>
      <c r="C24" s="60"/>
      <c r="D24" s="61"/>
      <c r="E24" s="61"/>
      <c r="F24" s="61"/>
      <c r="G24" s="28"/>
      <c r="H24" s="32"/>
      <c r="I24" s="58"/>
      <c r="J24" s="59"/>
      <c r="K24" s="58"/>
      <c r="L24" s="29"/>
      <c r="M24" s="72"/>
      <c r="N24" s="72"/>
    </row>
    <row r="25" spans="1:14" s="33" customFormat="1" x14ac:dyDescent="0.2">
      <c r="A25" s="64"/>
      <c r="B25" s="64"/>
      <c r="C25" s="65"/>
      <c r="D25" s="66"/>
      <c r="E25" s="66"/>
      <c r="F25" s="66"/>
      <c r="G25" s="64"/>
      <c r="H25" s="67"/>
      <c r="I25" s="68"/>
      <c r="J25" s="69"/>
      <c r="K25" s="70"/>
      <c r="L25" s="67"/>
      <c r="M25" s="67"/>
      <c r="N25" s="67"/>
    </row>
    <row r="26" spans="1:14" x14ac:dyDescent="0.25">
      <c r="A26" s="20"/>
      <c r="B26" s="20"/>
      <c r="C26" s="21"/>
      <c r="D26" s="24"/>
      <c r="E26" s="24"/>
      <c r="F26" s="24"/>
      <c r="G26" s="22"/>
      <c r="H26" s="7"/>
      <c r="I26" s="23">
        <f>SUM(I4:I24)</f>
        <v>193485.52000000002</v>
      </c>
      <c r="J26" s="17"/>
      <c r="K26" s="23">
        <f>SUM(K4:K24)</f>
        <v>268354.54000000004</v>
      </c>
      <c r="L26" s="7"/>
      <c r="M26" s="62">
        <f>SUM(M4:M24)</f>
        <v>267994.54000000004</v>
      </c>
      <c r="N26" s="62"/>
    </row>
    <row r="27" spans="1:14" x14ac:dyDescent="0.25">
      <c r="A27" s="113" t="s">
        <v>105</v>
      </c>
      <c r="B27" s="20"/>
      <c r="C27" s="21"/>
      <c r="D27" s="24"/>
      <c r="E27" s="24"/>
      <c r="F27" s="24"/>
      <c r="G27" s="22"/>
      <c r="H27" s="7"/>
      <c r="I27" s="23"/>
      <c r="J27" s="17"/>
      <c r="K27" s="23"/>
      <c r="L27" s="7"/>
      <c r="M27" s="62"/>
      <c r="N27" s="62"/>
    </row>
    <row r="28" spans="1:14" x14ac:dyDescent="0.25">
      <c r="A28" s="20"/>
      <c r="B28" s="20"/>
      <c r="C28" s="21"/>
      <c r="D28" s="24"/>
      <c r="E28" s="24"/>
      <c r="F28" s="24"/>
      <c r="G28" s="22"/>
      <c r="H28" s="7"/>
      <c r="I28" s="23"/>
      <c r="J28" s="17"/>
      <c r="K28" s="23"/>
      <c r="L28" s="7"/>
      <c r="M28" s="62"/>
      <c r="N28" s="62"/>
    </row>
    <row r="29" spans="1:14" ht="15.75" x14ac:dyDescent="0.25">
      <c r="A29" s="114"/>
      <c r="B29" s="114"/>
      <c r="C29" s="114"/>
      <c r="I29" s="77"/>
      <c r="J29" s="76"/>
      <c r="K29" s="13"/>
    </row>
    <row r="30" spans="1:14" ht="15.75" x14ac:dyDescent="0.25">
      <c r="A30" s="115"/>
      <c r="B30" s="115"/>
      <c r="C30" s="116"/>
      <c r="F30" s="14"/>
      <c r="I30" s="12"/>
      <c r="K30" s="14"/>
    </row>
    <row r="31" spans="1:14" x14ac:dyDescent="0.25">
      <c r="A31" s="114"/>
      <c r="B31" s="114"/>
      <c r="C31" s="116"/>
      <c r="F31" s="14"/>
    </row>
    <row r="32" spans="1:14" x14ac:dyDescent="0.25">
      <c r="A32" s="117"/>
      <c r="B32" s="117"/>
      <c r="C32" s="116"/>
      <c r="F32" s="14"/>
    </row>
    <row r="33" spans="1:14" x14ac:dyDescent="0.25">
      <c r="A33" s="115"/>
      <c r="B33" s="115"/>
      <c r="C33" s="116"/>
      <c r="F33" s="14"/>
    </row>
    <row r="34" spans="1:14" x14ac:dyDescent="0.25">
      <c r="A34" s="117"/>
      <c r="B34" s="117"/>
      <c r="C34" s="116"/>
      <c r="D34" s="95"/>
      <c r="E34" s="95"/>
      <c r="F34" s="14"/>
    </row>
    <row r="35" spans="1:14" x14ac:dyDescent="0.25">
      <c r="A35" s="117"/>
      <c r="B35" s="117"/>
      <c r="C35" s="118"/>
      <c r="D35" s="94"/>
      <c r="E35" s="94"/>
      <c r="F35" s="96"/>
    </row>
    <row r="36" spans="1:14" x14ac:dyDescent="0.25">
      <c r="A36" s="114"/>
      <c r="B36" s="114"/>
      <c r="C36" s="116"/>
      <c r="D36" s="95"/>
      <c r="E36" s="95"/>
      <c r="F36" s="14"/>
    </row>
    <row r="37" spans="1:14" x14ac:dyDescent="0.25">
      <c r="A37" s="119"/>
      <c r="B37" s="119"/>
      <c r="C37" s="116"/>
      <c r="F37" s="14"/>
    </row>
    <row r="38" spans="1:14" x14ac:dyDescent="0.25">
      <c r="A38" s="114"/>
      <c r="B38" s="114"/>
      <c r="C38" s="116"/>
      <c r="F38" s="14"/>
      <c r="I38" s="23"/>
      <c r="J38" s="17"/>
      <c r="K38" s="23"/>
      <c r="L38" s="7"/>
      <c r="M38" s="62"/>
      <c r="N38" s="62"/>
    </row>
    <row r="39" spans="1:14" x14ac:dyDescent="0.25">
      <c r="A39" s="120"/>
      <c r="B39" s="121"/>
      <c r="C39" s="116"/>
      <c r="F39" s="14"/>
    </row>
    <row r="40" spans="1:14" x14ac:dyDescent="0.25">
      <c r="A40" s="114"/>
      <c r="B40" s="114"/>
      <c r="C40" s="116"/>
      <c r="D40" s="95"/>
      <c r="E40" s="95"/>
      <c r="F40" s="14"/>
    </row>
    <row r="41" spans="1:14" x14ac:dyDescent="0.25">
      <c r="A41" s="114"/>
      <c r="B41" s="114"/>
      <c r="C41" s="114"/>
    </row>
    <row r="42" spans="1:14" x14ac:dyDescent="0.25">
      <c r="A42" s="122"/>
      <c r="B42" s="114"/>
      <c r="C42" s="114"/>
    </row>
    <row r="43" spans="1:14" x14ac:dyDescent="0.25">
      <c r="A43" s="114"/>
      <c r="B43" s="114"/>
      <c r="C43" s="114"/>
    </row>
    <row r="44" spans="1:14" x14ac:dyDescent="0.25">
      <c r="A44" s="114"/>
      <c r="B44" s="114"/>
      <c r="C44" s="114"/>
    </row>
  </sheetData>
  <autoFilter ref="A3:N26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7"/>
  <sheetViews>
    <sheetView tabSelected="1" topLeftCell="B7" zoomScale="89" zoomScaleNormal="89" workbookViewId="0">
      <selection activeCell="H9" sqref="H9"/>
    </sheetView>
  </sheetViews>
  <sheetFormatPr defaultRowHeight="15" x14ac:dyDescent="0.25"/>
  <cols>
    <col min="1" max="1" width="46.5703125" customWidth="1"/>
    <col min="2" max="2" width="9.28515625" customWidth="1"/>
    <col min="3" max="4" width="11.5703125" customWidth="1"/>
    <col min="5" max="5" width="14.42578125" customWidth="1"/>
    <col min="6" max="6" width="29" customWidth="1"/>
    <col min="7" max="7" width="21.42578125" style="18" customWidth="1"/>
    <col min="8" max="9" width="17.7109375" customWidth="1"/>
    <col min="10" max="10" width="25.42578125" customWidth="1"/>
    <col min="11" max="11" width="15.85546875" customWidth="1"/>
    <col min="12" max="12" width="17.5703125" customWidth="1"/>
    <col min="13" max="14" width="14.42578125" customWidth="1"/>
  </cols>
  <sheetData>
    <row r="1" spans="1:14" ht="15.75" x14ac:dyDescent="0.25">
      <c r="A1" s="3" t="s">
        <v>4</v>
      </c>
      <c r="B1" s="3"/>
      <c r="C1" s="9"/>
      <c r="D1" s="9"/>
      <c r="E1" s="9"/>
      <c r="F1" s="9"/>
      <c r="G1" s="19"/>
    </row>
    <row r="3" spans="1:14" ht="45" x14ac:dyDescent="0.25">
      <c r="A3" s="2" t="s">
        <v>6</v>
      </c>
      <c r="B3" s="2" t="s">
        <v>61</v>
      </c>
      <c r="C3" s="2" t="s">
        <v>5</v>
      </c>
      <c r="D3" s="2" t="s">
        <v>7</v>
      </c>
      <c r="E3" s="2" t="s">
        <v>133</v>
      </c>
      <c r="F3" s="2" t="s">
        <v>11</v>
      </c>
      <c r="G3" s="2" t="s">
        <v>10</v>
      </c>
      <c r="H3" s="2" t="s">
        <v>3</v>
      </c>
      <c r="I3" s="2" t="s">
        <v>9</v>
      </c>
      <c r="J3" s="2" t="s">
        <v>0</v>
      </c>
      <c r="K3" s="2" t="s">
        <v>8</v>
      </c>
      <c r="L3" s="4" t="s">
        <v>1</v>
      </c>
      <c r="M3" s="2" t="s">
        <v>2</v>
      </c>
      <c r="N3" s="2" t="s">
        <v>144</v>
      </c>
    </row>
    <row r="4" spans="1:14" s="33" customFormat="1" ht="125.25" customHeight="1" x14ac:dyDescent="0.25">
      <c r="A4" s="80" t="s">
        <v>122</v>
      </c>
      <c r="B4" s="127" t="s">
        <v>107</v>
      </c>
      <c r="C4" s="128" t="s">
        <v>111</v>
      </c>
      <c r="D4" s="91">
        <v>8006</v>
      </c>
      <c r="E4" s="91" t="s">
        <v>138</v>
      </c>
      <c r="F4" s="61" t="s">
        <v>121</v>
      </c>
      <c r="G4" s="88" t="s">
        <v>118</v>
      </c>
      <c r="H4" s="32"/>
      <c r="I4" s="58">
        <v>92429.25</v>
      </c>
      <c r="J4" s="152" t="s">
        <v>206</v>
      </c>
      <c r="K4" s="153">
        <f>(27903.99+14998.48+30773.79+14793.21)</f>
        <v>88469.47</v>
      </c>
      <c r="L4" s="152" t="s">
        <v>207</v>
      </c>
      <c r="M4" s="154">
        <f>(27903.97+14998.48+30773.79+14793.21)</f>
        <v>88469.449999999983</v>
      </c>
      <c r="N4" s="155" t="s">
        <v>201</v>
      </c>
    </row>
    <row r="5" spans="1:14" s="33" customFormat="1" ht="150" customHeight="1" x14ac:dyDescent="0.2">
      <c r="A5" s="80" t="s">
        <v>120</v>
      </c>
      <c r="B5" s="127" t="s">
        <v>107</v>
      </c>
      <c r="C5" s="128" t="s">
        <v>111</v>
      </c>
      <c r="D5" s="91">
        <v>8006</v>
      </c>
      <c r="E5" s="91">
        <v>9690746096</v>
      </c>
      <c r="F5" s="146" t="s">
        <v>164</v>
      </c>
      <c r="G5" s="28" t="s">
        <v>119</v>
      </c>
      <c r="H5" s="28" t="s">
        <v>124</v>
      </c>
      <c r="I5" s="98">
        <v>1523325.73</v>
      </c>
      <c r="J5" s="152" t="s">
        <v>208</v>
      </c>
      <c r="K5" s="153">
        <f>(220735.9+183818.8+191419.8+271002.6+338002.5)</f>
        <v>1204979.6000000001</v>
      </c>
      <c r="L5" s="156" t="s">
        <v>209</v>
      </c>
      <c r="M5" s="154">
        <f>(220735.9+183818.8+191419.8+271002.6+338002.5)</f>
        <v>1204979.6000000001</v>
      </c>
      <c r="N5" s="155" t="s">
        <v>185</v>
      </c>
    </row>
    <row r="6" spans="1:14" s="33" customFormat="1" ht="132" customHeight="1" x14ac:dyDescent="0.2">
      <c r="A6" s="80" t="s">
        <v>179</v>
      </c>
      <c r="B6" s="127" t="s">
        <v>107</v>
      </c>
      <c r="C6" s="128" t="s">
        <v>111</v>
      </c>
      <c r="D6" s="91">
        <v>8006</v>
      </c>
      <c r="E6" s="91" t="s">
        <v>180</v>
      </c>
      <c r="F6" s="146" t="s">
        <v>181</v>
      </c>
      <c r="G6" s="28" t="s">
        <v>182</v>
      </c>
      <c r="H6" s="28" t="s">
        <v>183</v>
      </c>
      <c r="I6" s="98">
        <v>18000</v>
      </c>
      <c r="J6" s="59"/>
      <c r="K6" s="98"/>
      <c r="L6" s="104"/>
      <c r="M6" s="99"/>
      <c r="N6" s="145"/>
    </row>
    <row r="7" spans="1:14" s="33" customFormat="1" ht="92.25" customHeight="1" x14ac:dyDescent="0.2">
      <c r="A7" s="97" t="s">
        <v>157</v>
      </c>
      <c r="B7" s="125" t="s">
        <v>107</v>
      </c>
      <c r="C7" s="134" t="s">
        <v>163</v>
      </c>
      <c r="D7" s="91">
        <v>8000</v>
      </c>
      <c r="E7" s="91" t="s">
        <v>158</v>
      </c>
      <c r="F7" s="61" t="s">
        <v>159</v>
      </c>
      <c r="G7" s="28" t="s">
        <v>160</v>
      </c>
      <c r="H7" s="43" t="s">
        <v>161</v>
      </c>
      <c r="I7" s="58">
        <v>13392.04</v>
      </c>
      <c r="J7" s="59" t="s">
        <v>162</v>
      </c>
      <c r="K7" s="42">
        <v>13392.04</v>
      </c>
      <c r="L7" s="43" t="s">
        <v>170</v>
      </c>
      <c r="M7" s="72">
        <v>13392.04</v>
      </c>
      <c r="N7" s="43" t="s">
        <v>171</v>
      </c>
    </row>
    <row r="8" spans="1:14" s="100" customFormat="1" ht="100.5" customHeight="1" x14ac:dyDescent="0.2">
      <c r="A8" s="80" t="s">
        <v>165</v>
      </c>
      <c r="B8" s="125" t="s">
        <v>166</v>
      </c>
      <c r="C8" s="134" t="s">
        <v>163</v>
      </c>
      <c r="D8" s="91">
        <v>8000</v>
      </c>
      <c r="E8" s="147" t="s">
        <v>167</v>
      </c>
      <c r="F8" s="61" t="s">
        <v>159</v>
      </c>
      <c r="G8" s="28" t="s">
        <v>160</v>
      </c>
      <c r="H8" s="129" t="s">
        <v>169</v>
      </c>
      <c r="I8" s="98">
        <v>13054</v>
      </c>
      <c r="J8" s="28" t="s">
        <v>168</v>
      </c>
      <c r="K8" s="98">
        <v>13054</v>
      </c>
      <c r="L8" s="28" t="s">
        <v>184</v>
      </c>
      <c r="M8" s="99">
        <v>13054</v>
      </c>
      <c r="N8" s="145" t="s">
        <v>186</v>
      </c>
    </row>
    <row r="9" spans="1:14" s="33" customFormat="1" ht="48" customHeight="1" x14ac:dyDescent="0.25">
      <c r="A9" s="80" t="s">
        <v>172</v>
      </c>
      <c r="B9" s="125" t="s">
        <v>173</v>
      </c>
      <c r="C9" s="134" t="s">
        <v>163</v>
      </c>
      <c r="D9" s="91">
        <v>8000</v>
      </c>
      <c r="E9" s="147" t="s">
        <v>174</v>
      </c>
      <c r="F9" s="61" t="s">
        <v>175</v>
      </c>
      <c r="G9" s="88" t="s">
        <v>176</v>
      </c>
      <c r="H9" s="129" t="s">
        <v>177</v>
      </c>
      <c r="I9" s="58">
        <v>6309.84</v>
      </c>
      <c r="J9" s="28" t="s">
        <v>178</v>
      </c>
      <c r="K9" s="42">
        <v>6309.84</v>
      </c>
      <c r="L9" s="43"/>
      <c r="M9" s="72"/>
      <c r="N9" s="136"/>
    </row>
    <row r="10" spans="1:14" s="33" customFormat="1" ht="111.75" customHeight="1" x14ac:dyDescent="0.2">
      <c r="A10" s="80" t="s">
        <v>192</v>
      </c>
      <c r="B10" s="125" t="s">
        <v>189</v>
      </c>
      <c r="C10" s="134" t="s">
        <v>163</v>
      </c>
      <c r="D10" s="91">
        <v>8000</v>
      </c>
      <c r="E10" s="148" t="s">
        <v>187</v>
      </c>
      <c r="F10" s="61" t="s">
        <v>175</v>
      </c>
      <c r="G10" s="28" t="s">
        <v>160</v>
      </c>
      <c r="H10" s="29" t="s">
        <v>197</v>
      </c>
      <c r="I10" s="58">
        <v>3279.27</v>
      </c>
      <c r="J10" s="59" t="s">
        <v>196</v>
      </c>
      <c r="K10" s="42">
        <v>3279.27</v>
      </c>
      <c r="L10" s="43" t="s">
        <v>205</v>
      </c>
      <c r="M10" s="72">
        <v>3279.27</v>
      </c>
      <c r="N10" s="157" t="s">
        <v>210</v>
      </c>
    </row>
    <row r="11" spans="1:14" s="33" customFormat="1" ht="75" customHeight="1" x14ac:dyDescent="0.2">
      <c r="A11" s="80" t="s">
        <v>188</v>
      </c>
      <c r="B11" s="125" t="s">
        <v>107</v>
      </c>
      <c r="C11" s="134" t="s">
        <v>163</v>
      </c>
      <c r="D11" s="91">
        <v>8000</v>
      </c>
      <c r="E11" s="91" t="s">
        <v>190</v>
      </c>
      <c r="F11" s="61" t="s">
        <v>175</v>
      </c>
      <c r="G11" s="45" t="s">
        <v>191</v>
      </c>
      <c r="H11" s="29" t="s">
        <v>199</v>
      </c>
      <c r="I11" s="98">
        <v>17391.099999999999</v>
      </c>
      <c r="J11" s="59" t="s">
        <v>198</v>
      </c>
      <c r="K11" s="98">
        <v>17391.099999999999</v>
      </c>
      <c r="L11" s="104" t="s">
        <v>204</v>
      </c>
      <c r="M11" s="99">
        <v>17391.099999999999</v>
      </c>
      <c r="N11" s="158" t="s">
        <v>211</v>
      </c>
    </row>
    <row r="12" spans="1:14" s="33" customFormat="1" ht="89.25" x14ac:dyDescent="0.2">
      <c r="A12" s="150" t="s">
        <v>193</v>
      </c>
      <c r="B12" s="125" t="s">
        <v>107</v>
      </c>
      <c r="C12" s="151" t="s">
        <v>200</v>
      </c>
      <c r="D12" s="61">
        <v>8001</v>
      </c>
      <c r="E12" s="91" t="s">
        <v>194</v>
      </c>
      <c r="F12" s="149" t="s">
        <v>195</v>
      </c>
      <c r="G12" s="45" t="s">
        <v>191</v>
      </c>
      <c r="H12" s="29" t="s">
        <v>203</v>
      </c>
      <c r="I12" s="58">
        <v>29264.27</v>
      </c>
      <c r="J12" s="59" t="s">
        <v>202</v>
      </c>
      <c r="K12" s="42">
        <v>29264.27</v>
      </c>
      <c r="L12" s="29"/>
      <c r="M12" s="72"/>
      <c r="N12" s="136"/>
    </row>
    <row r="13" spans="1:14" ht="63" customHeight="1" x14ac:dyDescent="0.25">
      <c r="A13" s="80"/>
      <c r="B13" s="125"/>
      <c r="C13" s="134"/>
      <c r="D13" s="61"/>
      <c r="E13" s="91"/>
      <c r="F13" s="26"/>
      <c r="G13" s="48"/>
      <c r="H13" s="5"/>
      <c r="I13" s="15"/>
      <c r="J13" s="29"/>
      <c r="K13" s="30"/>
      <c r="L13" s="6"/>
      <c r="M13" s="6"/>
      <c r="N13" s="138"/>
    </row>
    <row r="14" spans="1:14" x14ac:dyDescent="0.25">
      <c r="A14" s="81"/>
      <c r="B14" s="80"/>
      <c r="C14" s="105"/>
      <c r="D14" s="61"/>
      <c r="E14" s="132"/>
      <c r="F14" s="47"/>
      <c r="G14" s="48"/>
      <c r="H14" s="48"/>
      <c r="I14" s="49"/>
      <c r="J14" s="50"/>
      <c r="K14" s="51"/>
      <c r="L14" s="50"/>
      <c r="M14" s="52"/>
      <c r="N14" s="138"/>
    </row>
    <row r="15" spans="1:14" s="33" customFormat="1" ht="66" customHeight="1" x14ac:dyDescent="0.25">
      <c r="A15" s="29"/>
      <c r="B15" s="29"/>
      <c r="C15" s="27"/>
      <c r="D15" s="106"/>
      <c r="E15" s="133"/>
      <c r="F15" s="83"/>
      <c r="G15" s="48"/>
      <c r="H15" s="34"/>
      <c r="I15" s="35"/>
      <c r="J15" s="34"/>
      <c r="K15" s="35"/>
      <c r="L15" s="50"/>
      <c r="M15" s="36"/>
      <c r="N15" s="135"/>
    </row>
    <row r="16" spans="1:14" s="33" customFormat="1" x14ac:dyDescent="0.25">
      <c r="A16" s="81"/>
      <c r="B16" s="59"/>
      <c r="C16" s="27"/>
      <c r="D16" s="38"/>
      <c r="E16" s="90"/>
      <c r="F16" s="108"/>
      <c r="G16" s="39"/>
      <c r="H16" s="34"/>
      <c r="I16" s="40"/>
      <c r="J16" s="34"/>
      <c r="K16" s="40"/>
      <c r="L16" s="34"/>
      <c r="M16" s="71"/>
      <c r="N16" s="72"/>
    </row>
    <row r="17" spans="1:14" s="33" customFormat="1" x14ac:dyDescent="0.25">
      <c r="A17" s="73"/>
      <c r="B17" s="59"/>
      <c r="C17" s="44"/>
      <c r="D17" s="28"/>
      <c r="E17" s="89"/>
      <c r="F17" s="108"/>
      <c r="G17" s="28"/>
      <c r="H17" s="29"/>
      <c r="I17" s="58"/>
      <c r="J17" s="59"/>
      <c r="K17" s="42"/>
      <c r="L17" s="29"/>
      <c r="M17" s="72"/>
      <c r="N17" s="72"/>
    </row>
    <row r="18" spans="1:14" s="33" customFormat="1" x14ac:dyDescent="0.25">
      <c r="A18" s="73"/>
      <c r="B18" s="73"/>
      <c r="C18" s="16"/>
      <c r="D18" s="38"/>
      <c r="E18" s="90"/>
      <c r="F18" s="38"/>
      <c r="G18" s="28"/>
      <c r="H18" s="32"/>
      <c r="I18" s="58"/>
      <c r="J18" s="59"/>
      <c r="K18" s="42"/>
      <c r="L18" s="29"/>
      <c r="M18" s="72"/>
      <c r="N18" s="72"/>
    </row>
    <row r="19" spans="1:14" s="33" customFormat="1" ht="59.25" customHeight="1" x14ac:dyDescent="0.25">
      <c r="A19" s="73"/>
      <c r="B19" s="73"/>
      <c r="C19" s="16"/>
      <c r="D19" s="38"/>
      <c r="E19" s="90"/>
      <c r="F19" s="38"/>
      <c r="G19" s="28"/>
      <c r="H19" s="29"/>
      <c r="I19" s="58"/>
      <c r="J19" s="59"/>
      <c r="K19" s="42"/>
      <c r="L19" s="29"/>
      <c r="M19" s="72"/>
      <c r="N19" s="72"/>
    </row>
    <row r="20" spans="1:14" s="33" customFormat="1" ht="59.25" customHeight="1" x14ac:dyDescent="0.25">
      <c r="A20" s="73"/>
      <c r="B20" s="73"/>
      <c r="C20" s="16"/>
      <c r="D20" s="38"/>
      <c r="E20" s="38"/>
      <c r="F20" s="38"/>
      <c r="G20" s="28"/>
      <c r="H20" s="29"/>
      <c r="I20" s="58"/>
      <c r="J20" s="59"/>
      <c r="K20" s="42"/>
      <c r="L20" s="29"/>
      <c r="M20" s="72"/>
      <c r="N20" s="72"/>
    </row>
    <row r="21" spans="1:14" s="33" customFormat="1" x14ac:dyDescent="0.2">
      <c r="A21" s="73"/>
      <c r="B21" s="73"/>
      <c r="C21" s="60"/>
      <c r="D21" s="61"/>
      <c r="E21" s="61"/>
      <c r="F21" s="61"/>
      <c r="G21" s="28"/>
      <c r="H21" s="32"/>
      <c r="I21" s="58"/>
      <c r="J21" s="59"/>
      <c r="K21" s="42"/>
      <c r="L21" s="29"/>
      <c r="M21" s="72"/>
      <c r="N21" s="72"/>
    </row>
    <row r="22" spans="1:14" s="33" customFormat="1" x14ac:dyDescent="0.2">
      <c r="A22" s="73"/>
      <c r="B22" s="73"/>
      <c r="C22" s="60"/>
      <c r="D22" s="61"/>
      <c r="E22" s="61"/>
      <c r="F22" s="61"/>
      <c r="G22" s="28"/>
      <c r="H22" s="32"/>
      <c r="I22" s="58"/>
      <c r="J22" s="59"/>
      <c r="K22" s="42"/>
      <c r="L22" s="29"/>
      <c r="M22" s="72"/>
      <c r="N22" s="72"/>
    </row>
    <row r="23" spans="1:14" s="33" customFormat="1" x14ac:dyDescent="0.2">
      <c r="A23" s="73"/>
      <c r="B23" s="73"/>
      <c r="C23" s="60"/>
      <c r="D23" s="61"/>
      <c r="E23" s="61"/>
      <c r="F23" s="61"/>
      <c r="G23" s="28"/>
      <c r="H23" s="32"/>
      <c r="I23" s="58"/>
      <c r="J23" s="59"/>
      <c r="K23" s="42"/>
      <c r="L23" s="29"/>
      <c r="M23" s="72"/>
      <c r="N23" s="72"/>
    </row>
    <row r="24" spans="1:14" s="33" customFormat="1" x14ac:dyDescent="0.2">
      <c r="A24" s="73"/>
      <c r="B24" s="73"/>
      <c r="C24" s="60"/>
      <c r="D24" s="61"/>
      <c r="E24" s="61"/>
      <c r="F24" s="61"/>
      <c r="G24" s="28"/>
      <c r="H24" s="32"/>
      <c r="I24" s="58"/>
      <c r="J24" s="59"/>
      <c r="K24" s="58"/>
      <c r="L24" s="29"/>
      <c r="M24" s="72"/>
      <c r="N24" s="72"/>
    </row>
    <row r="25" spans="1:14" s="33" customFormat="1" x14ac:dyDescent="0.2">
      <c r="A25" s="73"/>
      <c r="B25" s="73"/>
      <c r="C25" s="60"/>
      <c r="D25" s="61"/>
      <c r="E25" s="61"/>
      <c r="F25" s="61"/>
      <c r="G25" s="28"/>
      <c r="H25" s="32"/>
      <c r="I25" s="58"/>
      <c r="J25" s="59"/>
      <c r="K25" s="58"/>
      <c r="L25" s="29"/>
      <c r="M25" s="72"/>
      <c r="N25" s="72"/>
    </row>
    <row r="26" spans="1:14" s="33" customFormat="1" x14ac:dyDescent="0.2">
      <c r="A26" s="73"/>
      <c r="B26" s="73"/>
      <c r="C26" s="60"/>
      <c r="D26" s="61"/>
      <c r="E26" s="61"/>
      <c r="F26" s="61"/>
      <c r="G26" s="28"/>
      <c r="H26" s="32"/>
      <c r="I26" s="58"/>
      <c r="J26" s="59"/>
      <c r="K26" s="58"/>
      <c r="L26" s="29"/>
      <c r="M26" s="72"/>
      <c r="N26" s="72"/>
    </row>
    <row r="27" spans="1:14" s="33" customFormat="1" x14ac:dyDescent="0.2">
      <c r="A27" s="73"/>
      <c r="B27" s="73"/>
      <c r="C27" s="60"/>
      <c r="D27" s="61"/>
      <c r="E27" s="61"/>
      <c r="F27" s="61"/>
      <c r="G27" s="28"/>
      <c r="H27" s="32"/>
      <c r="I27" s="58"/>
      <c r="J27" s="59"/>
      <c r="K27" s="58"/>
      <c r="L27" s="29"/>
      <c r="M27" s="72"/>
      <c r="N27" s="72"/>
    </row>
    <row r="28" spans="1:14" s="33" customFormat="1" x14ac:dyDescent="0.2">
      <c r="A28" s="64"/>
      <c r="B28" s="64"/>
      <c r="C28" s="65"/>
      <c r="D28" s="66"/>
      <c r="E28" s="66"/>
      <c r="F28" s="66"/>
      <c r="G28" s="64"/>
      <c r="H28" s="67"/>
      <c r="I28" s="68"/>
      <c r="J28" s="69"/>
      <c r="K28" s="70"/>
      <c r="L28" s="67"/>
      <c r="M28" s="67"/>
      <c r="N28" s="67"/>
    </row>
    <row r="29" spans="1:14" x14ac:dyDescent="0.25">
      <c r="A29" s="20"/>
      <c r="B29" s="20"/>
      <c r="C29" s="21"/>
      <c r="D29" s="24"/>
      <c r="E29" s="24"/>
      <c r="F29" s="24"/>
      <c r="G29" s="22"/>
      <c r="H29" s="7"/>
      <c r="I29" s="23">
        <f>SUM(I4:I27)</f>
        <v>1716445.5000000002</v>
      </c>
      <c r="J29" s="17"/>
      <c r="K29" s="23">
        <f>SUM(K4:K27)</f>
        <v>1376139.5900000003</v>
      </c>
      <c r="L29" s="7"/>
      <c r="M29" s="62">
        <f>SUM(M4:M27)</f>
        <v>1340565.4600000002</v>
      </c>
      <c r="N29" s="62"/>
    </row>
    <row r="30" spans="1:14" x14ac:dyDescent="0.25">
      <c r="A30" s="113" t="s">
        <v>105</v>
      </c>
      <c r="B30" s="20"/>
      <c r="C30" s="21"/>
      <c r="D30" s="24"/>
      <c r="E30" s="24"/>
      <c r="F30" s="24"/>
      <c r="G30" s="22"/>
      <c r="H30" s="7"/>
      <c r="I30" s="23"/>
      <c r="J30" s="17"/>
      <c r="K30" s="23"/>
      <c r="L30" s="7"/>
      <c r="M30" s="62"/>
      <c r="N30" s="62"/>
    </row>
    <row r="31" spans="1:14" x14ac:dyDescent="0.25">
      <c r="A31" s="20"/>
      <c r="B31" s="20"/>
      <c r="C31" s="21"/>
      <c r="D31" s="24"/>
      <c r="E31" s="24"/>
      <c r="F31" s="24"/>
      <c r="G31" s="22"/>
      <c r="H31" s="7"/>
      <c r="I31" s="23"/>
      <c r="J31" s="17"/>
      <c r="K31" s="23"/>
      <c r="L31" s="7"/>
      <c r="M31" s="62"/>
      <c r="N31" s="62"/>
    </row>
    <row r="32" spans="1:14" ht="15.75" x14ac:dyDescent="0.25">
      <c r="A32" s="114"/>
      <c r="B32" s="114"/>
      <c r="C32" s="114"/>
      <c r="I32" s="77"/>
      <c r="J32" s="76"/>
      <c r="K32" s="13"/>
    </row>
    <row r="33" spans="1:14" ht="15.75" x14ac:dyDescent="0.25">
      <c r="A33" s="115"/>
      <c r="B33" s="115"/>
      <c r="C33" s="116"/>
      <c r="F33" s="14"/>
      <c r="I33" s="12"/>
      <c r="K33" s="14"/>
    </row>
    <row r="34" spans="1:14" x14ac:dyDescent="0.25">
      <c r="A34" s="114"/>
      <c r="B34" s="114"/>
      <c r="C34" s="116"/>
      <c r="F34" s="14"/>
    </row>
    <row r="35" spans="1:14" x14ac:dyDescent="0.25">
      <c r="A35" s="117"/>
      <c r="B35" s="117"/>
      <c r="C35" s="116"/>
      <c r="F35" s="14"/>
    </row>
    <row r="36" spans="1:14" x14ac:dyDescent="0.25">
      <c r="A36" s="115"/>
      <c r="B36" s="115"/>
      <c r="C36" s="116"/>
      <c r="F36" s="14"/>
    </row>
    <row r="37" spans="1:14" x14ac:dyDescent="0.25">
      <c r="A37" s="117"/>
      <c r="B37" s="117"/>
      <c r="C37" s="116"/>
      <c r="D37" s="95"/>
      <c r="E37" s="95"/>
      <c r="F37" s="14"/>
    </row>
    <row r="38" spans="1:14" x14ac:dyDescent="0.25">
      <c r="A38" s="117"/>
      <c r="B38" s="117"/>
      <c r="C38" s="118"/>
      <c r="D38" s="94"/>
      <c r="E38" s="94"/>
      <c r="F38" s="96"/>
    </row>
    <row r="39" spans="1:14" x14ac:dyDescent="0.25">
      <c r="A39" s="114"/>
      <c r="B39" s="114"/>
      <c r="C39" s="116"/>
      <c r="D39" s="95"/>
      <c r="E39" s="95"/>
      <c r="F39" s="14"/>
    </row>
    <row r="40" spans="1:14" x14ac:dyDescent="0.25">
      <c r="A40" s="119"/>
      <c r="B40" s="119"/>
      <c r="C40" s="116"/>
      <c r="F40" s="14"/>
    </row>
    <row r="41" spans="1:14" x14ac:dyDescent="0.25">
      <c r="A41" s="114"/>
      <c r="B41" s="114"/>
      <c r="C41" s="116"/>
      <c r="F41" s="14"/>
      <c r="I41" s="23"/>
      <c r="J41" s="17"/>
      <c r="K41" s="23"/>
      <c r="L41" s="7"/>
      <c r="M41" s="62"/>
      <c r="N41" s="62"/>
    </row>
    <row r="42" spans="1:14" x14ac:dyDescent="0.25">
      <c r="A42" s="120"/>
      <c r="B42" s="121"/>
      <c r="C42" s="116"/>
      <c r="F42" s="14"/>
    </row>
    <row r="43" spans="1:14" x14ac:dyDescent="0.25">
      <c r="A43" s="114"/>
      <c r="B43" s="114"/>
      <c r="C43" s="116"/>
      <c r="D43" s="95"/>
      <c r="E43" s="95"/>
      <c r="F43" s="14"/>
    </row>
    <row r="44" spans="1:14" x14ac:dyDescent="0.25">
      <c r="A44" s="114"/>
      <c r="B44" s="114"/>
      <c r="C44" s="114"/>
    </row>
    <row r="45" spans="1:14" x14ac:dyDescent="0.25">
      <c r="A45" s="122"/>
      <c r="B45" s="114"/>
      <c r="C45" s="114"/>
    </row>
    <row r="46" spans="1:14" x14ac:dyDescent="0.25">
      <c r="A46" s="114"/>
      <c r="B46" s="114"/>
      <c r="C46" s="114"/>
    </row>
    <row r="47" spans="1:14" x14ac:dyDescent="0.25">
      <c r="A47" s="114"/>
      <c r="B47" s="114"/>
      <c r="C47" s="114"/>
    </row>
  </sheetData>
  <autoFilter ref="A3:N2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2021</vt:lpstr>
      <vt:lpstr>2022</vt:lpstr>
      <vt:lpstr>2023</vt:lpstr>
      <vt:lpstr>2024-2025</vt:lpstr>
      <vt:lpstr>'2024-2025'!_Hlk110505647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salaandr</dc:creator>
  <cp:lastModifiedBy>Administrator</cp:lastModifiedBy>
  <cp:lastPrinted>2020-04-24T06:45:04Z</cp:lastPrinted>
  <dcterms:created xsi:type="dcterms:W3CDTF">2017-09-25T07:22:05Z</dcterms:created>
  <dcterms:modified xsi:type="dcterms:W3CDTF">2025-09-30T11:07:16Z</dcterms:modified>
</cp:coreProperties>
</file>